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50" windowHeight="11430" activeTab="2"/>
  </bookViews>
  <sheets>
    <sheet name="Тепло " sheetId="1" r:id="rId1"/>
    <sheet name="РМ" sheetId="2" r:id="rId2"/>
    <sheet name="Оборудование" sheetId="3" r:id="rId3"/>
    <sheet name="ГЧ" sheetId="4" r:id="rId4"/>
    <sheet name="Luxard" sheetId="5" r:id="rId5"/>
  </sheets>
  <definedNames>
    <definedName name="_xlnm.Print_Area" localSheetId="4">'Luxard'!$A$1:$G$37</definedName>
    <definedName name="_xlnm.Print_Area" localSheetId="3">'ГЧ'!$A$2:$D$104</definedName>
    <definedName name="_xlnm.Print_Area" localSheetId="2">'Оборудование'!$B$1:$J$82</definedName>
    <definedName name="_xlnm.Print_Area" localSheetId="1">'РМ'!$B$1:$M$105</definedName>
    <definedName name="_xlnm.Print_Area" localSheetId="0">'Тепло '!$B$1:$Y$59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30" authorId="0">
      <text>
        <r>
          <rPr>
            <b/>
            <sz val="8"/>
            <color indexed="8"/>
            <rFont val="Tahoma"/>
            <family val="2"/>
          </rPr>
          <t xml:space="preserve">Dmitriy:
</t>
        </r>
        <r>
          <rPr>
            <sz val="12"/>
            <color indexed="8"/>
            <rFont val="Tahoma"/>
            <family val="2"/>
          </rPr>
          <t>цена меняется от толщины - чем тоньше тем дороже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49" authorId="0">
      <text>
        <r>
          <rPr>
            <b/>
            <sz val="8"/>
            <color indexed="8"/>
            <rFont val="Tahoma"/>
            <family val="2"/>
          </rPr>
          <t xml:space="preserve">материал - пластик с металлич. прижимным кольцом
</t>
        </r>
      </text>
    </comment>
    <comment ref="B50" authorId="0">
      <text>
        <r>
          <rPr>
            <b/>
            <sz val="8"/>
            <color indexed="8"/>
            <rFont val="Tahoma"/>
            <family val="2"/>
          </rPr>
          <t xml:space="preserve">длина ~1,5 м 
</t>
        </r>
      </text>
    </comment>
  </commentList>
</comments>
</file>

<file path=xl/sharedStrings.xml><?xml version="1.0" encoding="utf-8"?>
<sst xmlns="http://schemas.openxmlformats.org/spreadsheetml/2006/main" count="856" uniqueCount="473">
  <si>
    <t xml:space="preserve">                 Среди последних разработок ТехноНИКОЛЬ – гибкая черепица для скатных крыш и соответствующая кровельная система. Это новый синтетический материал с уникальными свойствами. Основой покрытия служит стекловолокно, покрытое с двух сторон качественным полимер – битумом. На внешний слой нанесен защитный слой из  базальтовой посыпки, которая дает разнообразные цвета (красный, зеленый, коричневый, синий, серый) и защищает материал от механических и климатических воздействий. Гибкая черепица от ТехноНИКОЛЬ  обеспечивает 100 % герметичность кровли, имеет высокие шумопоглащающие свойства,  она может прослужить 25- 30 лет. Этот материал отвечает самым высоким европейским стандартам. Явное преимущество гибкой черепицы – безотходность монтажа, что позволяет значительно сократить расходы на приобретение материалов.                                                                                                                                                                                                                  </t>
  </si>
  <si>
    <t>ПРАЙС ЛИСТ</t>
  </si>
  <si>
    <t>ООО "Технокровля"</t>
  </si>
  <si>
    <t>кровельные материалы для скатной кровли</t>
  </si>
  <si>
    <t>350039 г. Краснодар ул. Калинина, 1</t>
  </si>
  <si>
    <t>материалы кровельной компании</t>
  </si>
  <si>
    <t>E-mail: nasty_arina@mail.ru</t>
  </si>
  <si>
    <t>Техно НИКОЛЬ</t>
  </si>
  <si>
    <t>Телефон: (8961) 503-74-74</t>
  </si>
  <si>
    <t>Действует с 30. 11. 2010 г.</t>
  </si>
  <si>
    <t>Анастасия Куксова</t>
  </si>
  <si>
    <t>Утверждаю ____________  Директор ООО "Технокровля"  Ефремов М. В.</t>
  </si>
  <si>
    <r>
      <t>SHINGLAS</t>
    </r>
    <r>
      <rPr>
        <b/>
        <sz val="22"/>
        <rFont val="Arial Black"/>
        <family val="2"/>
      </rPr>
      <t xml:space="preserve"> (</t>
    </r>
    <r>
      <rPr>
        <b/>
        <sz val="18"/>
        <rFont val="Arial Black"/>
        <family val="2"/>
      </rPr>
      <t xml:space="preserve">гибкая черепица ТехноНИКОЛЬ) </t>
    </r>
  </si>
  <si>
    <t>Наименование</t>
  </si>
  <si>
    <t>Ед.изм./ кол-во в упаковке</t>
  </si>
  <si>
    <t>Цена при обьеме до 300 м2</t>
  </si>
  <si>
    <t>Цена при обьеме свыше 300 м2</t>
  </si>
  <si>
    <r>
      <t xml:space="preserve">ФИНСКАЯ черепица   </t>
    </r>
    <r>
      <rPr>
        <b/>
        <i/>
        <sz val="12"/>
        <rFont val="Arial"/>
        <family val="2"/>
      </rPr>
      <t xml:space="preserve">                                                                         </t>
    </r>
    <r>
      <rPr>
        <i/>
        <sz val="12"/>
        <rFont val="Arial"/>
        <family val="2"/>
      </rPr>
      <t>серый, зеленый, красный, серо-голубой</t>
    </r>
  </si>
  <si>
    <t>кв.м./ 3 м2</t>
  </si>
  <si>
    <t>SHINGLAS-classic   ШИНГЛАС-классик</t>
  </si>
  <si>
    <r>
      <t xml:space="preserve">коллекция QUADRILLE    КАДРИЛЬ СОНАТА                                       </t>
    </r>
    <r>
      <rPr>
        <i/>
        <sz val="14"/>
        <rFont val="Arial"/>
        <family val="2"/>
      </rPr>
      <t>коричневый,зеленый, красный, виски, красно-коричневый</t>
    </r>
  </si>
  <si>
    <r>
      <t xml:space="preserve">коллекция QUADRILLE    КАДРИЛЬ АККОРД                                       </t>
    </r>
    <r>
      <rPr>
        <i/>
        <sz val="14"/>
        <rFont val="Arial"/>
        <family val="2"/>
      </rPr>
      <t>коричневый, олива, миндаль</t>
    </r>
  </si>
  <si>
    <r>
      <t xml:space="preserve">коллекция TWIST      ТВИСТ                                                       </t>
    </r>
    <r>
      <rPr>
        <i/>
        <sz val="14"/>
        <rFont val="Arial"/>
        <family val="2"/>
      </rPr>
      <t xml:space="preserve"> коричневый, антик</t>
    </r>
  </si>
  <si>
    <r>
      <t xml:space="preserve">коллекция FLAMENKO  ФЛАМЕНКО                                           </t>
    </r>
    <r>
      <rPr>
        <i/>
        <sz val="14"/>
        <rFont val="Arial"/>
        <family val="2"/>
      </rPr>
      <t xml:space="preserve"> Толедо, Валенсия, Гранада, Арагон</t>
    </r>
  </si>
  <si>
    <r>
      <t xml:space="preserve">коллекция TANGO  ТАНГО  бобровый хвост                                                    </t>
    </r>
    <r>
      <rPr>
        <i/>
        <sz val="14"/>
        <rFont val="Arial"/>
        <family val="2"/>
      </rPr>
      <t xml:space="preserve">    осенний, зеленый, красный, панговый</t>
    </r>
  </si>
  <si>
    <t>SHINGLAS-ultra    ШИНГЛАС-ультра</t>
  </si>
  <si>
    <r>
      <t>коллекция SAMBA  САМБА</t>
    </r>
    <r>
      <rPr>
        <b/>
        <i/>
        <sz val="14"/>
        <rFont val="Arial"/>
        <family val="2"/>
      </rPr>
      <t xml:space="preserve">                                                                                                                           </t>
    </r>
    <r>
      <rPr>
        <i/>
        <sz val="14"/>
        <rFont val="Arial"/>
        <family val="2"/>
      </rPr>
      <t xml:space="preserve"> коричневый, зеленый, красный</t>
    </r>
  </si>
  <si>
    <t>серый, антик (спецзаказ)</t>
  </si>
  <si>
    <t>синий</t>
  </si>
  <si>
    <r>
      <t xml:space="preserve">Коллекция JIVE ДЖАЙВ     </t>
    </r>
    <r>
      <rPr>
        <b/>
        <i/>
        <sz val="14"/>
        <rFont val="Arial"/>
        <family val="2"/>
      </rPr>
      <t xml:space="preserve">                                          </t>
    </r>
    <r>
      <rPr>
        <i/>
        <sz val="14"/>
        <rFont val="Arial"/>
        <family val="2"/>
      </rPr>
      <t>коричневый, зеленый, красный, серый</t>
    </r>
  </si>
  <si>
    <r>
      <t xml:space="preserve">коллекция FOXTROT  ФОКСТРОТ                                           </t>
    </r>
    <r>
      <rPr>
        <i/>
        <sz val="14"/>
        <rFont val="Arial"/>
        <family val="2"/>
      </rPr>
      <t>Миндаль, Неро, Олива, Сандал</t>
    </r>
  </si>
  <si>
    <t>коллекция JAZZ   ДЖАЗ</t>
  </si>
  <si>
    <t>Терра, Арник, Корида, Габбро, Наска, Индиго, Наварра</t>
  </si>
  <si>
    <t>Коньки/карнизы</t>
  </si>
  <si>
    <t xml:space="preserve">Конек/карниз (все цвета) </t>
  </si>
  <si>
    <t>кв.м/ 5м2=12м/п конька=20 м/п карниза</t>
  </si>
  <si>
    <t xml:space="preserve">Конек/карниз (синий)        </t>
  </si>
  <si>
    <t xml:space="preserve">ООО "Технокровля" </t>
  </si>
  <si>
    <t xml:space="preserve">ИНН 2312095185 КПП 231101001 </t>
  </si>
  <si>
    <t>р/с 40702810200000000516 к/с 30101810900000000718</t>
  </si>
  <si>
    <t>БИК 040349718 ЗАО "Кубаньторгбанк" г. Краснодар</t>
  </si>
  <si>
    <r>
      <t xml:space="preserve">E-mail: </t>
    </r>
    <r>
      <rPr>
        <b/>
        <sz val="10"/>
        <color indexed="12"/>
        <rFont val="Arial Cyr"/>
        <family val="2"/>
      </rPr>
      <t>nasty_arina@mail.ru</t>
    </r>
  </si>
  <si>
    <t>Действует с 30.11. 2010 г.</t>
  </si>
  <si>
    <t>Ендова и подкладочный ковер</t>
  </si>
  <si>
    <t>Унифлекс ЭКМ-4.0  (Ендова) все цвета</t>
  </si>
  <si>
    <t>кв.м   /                                           в 1 рул=10м2(10х1)</t>
  </si>
  <si>
    <t xml:space="preserve">Унифлекс ЭКМ-4.0 синий (Ендова)      </t>
  </si>
  <si>
    <t xml:space="preserve">Подкладочный ковер  Л ХММ           </t>
  </si>
  <si>
    <t>в 1 рул=20м2(20х1)</t>
  </si>
  <si>
    <t xml:space="preserve">Подкладочный ковер  ЭММ           </t>
  </si>
  <si>
    <t>в 1 рул=25м2(25х1)</t>
  </si>
  <si>
    <t>Подкладочный ковер "Барьер"</t>
  </si>
  <si>
    <t>в 1 рул=15м2(15х1)</t>
  </si>
  <si>
    <t>Клей битумный</t>
  </si>
  <si>
    <t>Мастика Фиксер  (12 кг)</t>
  </si>
  <si>
    <t>шт.</t>
  </si>
  <si>
    <t>Мастика Фиксер  картридж (310 мл)</t>
  </si>
  <si>
    <t>Мастика Фиксер  (3.6 кг)</t>
  </si>
  <si>
    <t>Металлические комплектующие</t>
  </si>
  <si>
    <t xml:space="preserve">Гвозди оцинкованные 3,5*30, в упаковке 5кг    </t>
  </si>
  <si>
    <t>кг</t>
  </si>
  <si>
    <t xml:space="preserve">Гвозди АРТФИКС кровельные ершёные, в упаковке 1кг    </t>
  </si>
  <si>
    <t>Планка карнизная металл пластизол (капельник) (2 п.м.)                         (100*50*10 мм)</t>
  </si>
  <si>
    <t>Планка карнизная металл полиэстер (капельник) (2 п.м.)                                    (100*100*10 мм)</t>
  </si>
  <si>
    <t>Планка торцевая металл пластизол (2 п.м.) (100*25*130*15 мм)</t>
  </si>
  <si>
    <t>Планка торцевая металл полиэстер (2 п.м.) (100*130*15 мм)</t>
  </si>
  <si>
    <t>Планка примыкания металл пластизол (2 п.м.)(100*130*15 мм)</t>
  </si>
  <si>
    <t>Планка примыкания металл пластизол (2 п.м.)</t>
  </si>
  <si>
    <t>Выходы вентиляции подкровельного пространства</t>
  </si>
  <si>
    <t>Аэратор Allipai 110  конёк черный</t>
  </si>
  <si>
    <t>Аэратор Allipai 110   скат черный</t>
  </si>
  <si>
    <t>Аэратор КТВ цветной</t>
  </si>
  <si>
    <t>Аэратор специальный АКВАСИСТЕМ коричневый, черный</t>
  </si>
  <si>
    <t>Аэратор коньковый ТехноНИКОЛЬ 61*28 мм(тип RidgeMaster)</t>
  </si>
  <si>
    <t>Резиновые уплотнители</t>
  </si>
  <si>
    <t>Уплотнитель Feltroofseal №1 0-40 мм</t>
  </si>
  <si>
    <t>Уплотнитель Feltroofseal №4 110-125 мм</t>
  </si>
  <si>
    <t>OSB, Влагостойкая фанера</t>
  </si>
  <si>
    <t>Плита OSB-3  (2500х1250), 9мм, S=3,125м2, Балдерай-Латвия</t>
  </si>
  <si>
    <t>лист</t>
  </si>
  <si>
    <t>Плита OSB-3 (2440х1220), 9мм, S=2,97м2 NordBoard</t>
  </si>
  <si>
    <t xml:space="preserve">Плита OSB-3 (2440х1220), 12мм, S=3,125м2 </t>
  </si>
  <si>
    <t>Паро-ветроизоляция</t>
  </si>
  <si>
    <t>Изоспан А, ветро-влагозащитная паропроницаемая мембрана, 1 рулон=70м2</t>
  </si>
  <si>
    <t>кв.м.</t>
  </si>
  <si>
    <t>Изоспан В, универсальная пароизоляция, 1 рулон=70м2</t>
  </si>
  <si>
    <t>Изоспан С, гидро-пароизоляция, 1 рулон=70м2</t>
  </si>
  <si>
    <t>Пэрафол, универс гидро-пароизоляция, 1 рулон=140м2 (1,4х100)</t>
  </si>
  <si>
    <t>Изоспан FB, отражающая гидро-пароизоляция, 1 рулон=70м2</t>
  </si>
  <si>
    <t>Изоспан FS, отражающая гидро-пароизоляция, 1 рулон=70м2</t>
  </si>
  <si>
    <t>Изоспан AM, гидро-ветрозащитная двухслоиная мембрана, 1 рулон=75м2</t>
  </si>
  <si>
    <t>Изоспан SL, склеивающая лента, 1 рулон=45 м. п.</t>
  </si>
  <si>
    <t>1 рул.</t>
  </si>
  <si>
    <t>Изоспан FL, Метализированный скотч, 1 рулон=50 м. п.</t>
  </si>
  <si>
    <r>
      <t>Технокровля</t>
    </r>
    <r>
      <rPr>
        <b/>
        <sz val="10"/>
        <rFont val="Arial Cyr"/>
        <family val="2"/>
      </rPr>
      <t xml:space="preserve"> предлагает комплексный подход к созданию кровли и готовые решения кровельных систем. </t>
    </r>
  </si>
  <si>
    <t>Действует с 05. 03. 2009 г.</t>
  </si>
  <si>
    <t xml:space="preserve">LUXARD (композитная черепица ТехноНИКОЛЬ) </t>
  </si>
  <si>
    <t>Размеры, мм</t>
  </si>
  <si>
    <t>Ед.изм.</t>
  </si>
  <si>
    <t>Цвет</t>
  </si>
  <si>
    <t xml:space="preserve">Цены за 1 ед. изм. с НДС, руб., </t>
  </si>
  <si>
    <t>Черепица LUXARD (панель), цвета: Абсент, Бордо, Мокко, Коралл, Пробка</t>
  </si>
  <si>
    <t>1220х405</t>
  </si>
  <si>
    <t>кв.м. полезной площади</t>
  </si>
  <si>
    <t>все цвета</t>
  </si>
  <si>
    <t>Плоский лист</t>
  </si>
  <si>
    <t>1220х450</t>
  </si>
  <si>
    <t>1220х600</t>
  </si>
  <si>
    <t>Торцевая планка - левая / правая</t>
  </si>
  <si>
    <t>Конек полукруглый</t>
  </si>
  <si>
    <r>
      <t xml:space="preserve">Конек ребровый  </t>
    </r>
    <r>
      <rPr>
        <b/>
        <sz val="14"/>
        <rFont val="Arial"/>
        <family val="2"/>
      </rPr>
      <t xml:space="preserve"> </t>
    </r>
  </si>
  <si>
    <t>на заказ</t>
  </si>
  <si>
    <t>Карнизная планка</t>
  </si>
  <si>
    <t>Боковое примыкание</t>
  </si>
  <si>
    <t>Ендова, все цвета</t>
  </si>
  <si>
    <t>Примыкание к вертикальной стене</t>
  </si>
  <si>
    <t>Гранулят ремонтный</t>
  </si>
  <si>
    <t>1.8 кг</t>
  </si>
  <si>
    <t>кг.</t>
  </si>
  <si>
    <t>Краска ремонтная</t>
  </si>
  <si>
    <t>канистра 1 литр</t>
  </si>
  <si>
    <t>черная</t>
  </si>
  <si>
    <t>Лак ремонтный</t>
  </si>
  <si>
    <t>канистра 1 литр, вес 0.8 кг</t>
  </si>
  <si>
    <t>бесцветный</t>
  </si>
  <si>
    <t>Заглушка полукруглого конька</t>
  </si>
  <si>
    <t>Вентилятор кровельный</t>
  </si>
  <si>
    <t>две волны панель</t>
  </si>
  <si>
    <r>
      <t xml:space="preserve">Аэроэлемент конька / хребта 320х5000 мм </t>
    </r>
    <r>
      <rPr>
        <b/>
        <sz val="12"/>
        <rFont val="Arial"/>
        <family val="2"/>
      </rPr>
      <t>BWK</t>
    </r>
  </si>
  <si>
    <t>320х5000 мм</t>
  </si>
  <si>
    <t>черный, коричневый, красный</t>
  </si>
  <si>
    <t>Крепление коньковой/хребтовой обрешетки</t>
  </si>
  <si>
    <t>установка ч/з 0.6 м</t>
  </si>
  <si>
    <t>оцинкованная сталь</t>
  </si>
  <si>
    <t>Герметизирующая лента Nicoband для устройства примыканий</t>
  </si>
  <si>
    <t>0.45 х 10 м</t>
  </si>
  <si>
    <t>красный, коричневый, зеленый</t>
  </si>
  <si>
    <t>Гвозди (каленые, оцинкованные, крашеные)</t>
  </si>
  <si>
    <t>45*2.5 мм упаковки по 100 шт. и 500 шт</t>
  </si>
  <si>
    <t>черные</t>
  </si>
  <si>
    <t>Действует с 04.05.2010 г.</t>
  </si>
  <si>
    <t>Газобетонный блок</t>
  </si>
  <si>
    <t>Единица измерения</t>
  </si>
  <si>
    <t>Цена с НДС 18%, руб</t>
  </si>
  <si>
    <t>от 30 м3</t>
  </si>
  <si>
    <t>до 30 м3</t>
  </si>
  <si>
    <r>
      <t xml:space="preserve"> ППЖ-200 (</t>
    </r>
    <r>
      <rPr>
        <b/>
        <sz val="12"/>
        <rFont val="Arial Cyr"/>
        <family val="2"/>
      </rPr>
      <t>Воронеж)</t>
    </r>
  </si>
  <si>
    <t>Минераловатная плита повышенной жесткости                                                                                                   (плотность 200+25 кг/м3, размеры1000х500х50 мм)                                              применяется для теплоизоляции кровли зданий, ограждающих конструкций в промышленном строительстве, наружной части зданий и сооружений,               в судостроении</t>
  </si>
  <si>
    <t>м. куб. (м3)</t>
  </si>
  <si>
    <t>URSA М-11/50</t>
  </si>
  <si>
    <r>
      <t xml:space="preserve">(плотность 10-14 кг/м3, размеры 2*9000х1200х50)                                                               </t>
    </r>
    <r>
      <rPr>
        <b/>
        <sz val="12"/>
        <rFont val="Arial Cyr"/>
        <family val="2"/>
      </rPr>
      <t>в 1 упак. 21,6 м2 / 1,08м3</t>
    </r>
  </si>
  <si>
    <t>рулон</t>
  </si>
  <si>
    <r>
      <t xml:space="preserve"> от </t>
    </r>
    <r>
      <rPr>
        <sz val="11"/>
        <rFont val="Arial Cyr"/>
        <family val="2"/>
      </rPr>
      <t>50 рулонов</t>
    </r>
  </si>
  <si>
    <r>
      <t xml:space="preserve">до </t>
    </r>
    <r>
      <rPr>
        <sz val="11"/>
        <rFont val="Arial Cyr"/>
        <family val="2"/>
      </rPr>
      <t>50 рулонов</t>
    </r>
  </si>
  <si>
    <t xml:space="preserve">URSA М-15/50 </t>
  </si>
  <si>
    <t>(плотность 14-16 кг/м3, размеры 2*9000х1200х50)                                                               в 1 упак. 21,6 м2 / 1,08м3</t>
  </si>
  <si>
    <t>URSA Лайт</t>
  </si>
  <si>
    <r>
      <t xml:space="preserve">(плотность 10-14 кг/м3, размеры 2*7000х1200х50)                                                               </t>
    </r>
    <r>
      <rPr>
        <b/>
        <sz val="10"/>
        <rFont val="Arial Cyr"/>
        <family val="2"/>
      </rPr>
      <t>в 1 упак. 16,8 м2 / 0,84м3</t>
    </r>
  </si>
  <si>
    <t>Латона М-11</t>
  </si>
  <si>
    <r>
      <t xml:space="preserve">(плотность 10-14 кг/м3, размеры 14000х1200х50)                                                               </t>
    </r>
    <r>
      <rPr>
        <b/>
        <sz val="10"/>
        <rFont val="Arial Cyr"/>
        <family val="2"/>
      </rPr>
      <t>в 1 упак. 16,8 м2 / 0,84м4</t>
    </r>
  </si>
  <si>
    <r>
      <t>Блок газобетонный</t>
    </r>
    <r>
      <rPr>
        <sz val="22"/>
        <rFont val="Arial Cyr"/>
        <family val="2"/>
      </rPr>
      <t xml:space="preserve">    </t>
    </r>
    <r>
      <rPr>
        <sz val="10"/>
        <rFont val="Arial Cyr"/>
        <family val="2"/>
      </rPr>
      <t xml:space="preserve">                                      </t>
    </r>
    <r>
      <rPr>
        <b/>
        <i/>
        <sz val="12"/>
        <rFont val="Arial Cyr"/>
        <family val="2"/>
      </rPr>
      <t xml:space="preserve">ГОСТ 21520-89                                       </t>
    </r>
    <r>
      <rPr>
        <b/>
        <i/>
        <sz val="16"/>
        <rFont val="Arial Cyr"/>
        <family val="2"/>
      </rPr>
      <t>"</t>
    </r>
    <r>
      <rPr>
        <b/>
        <sz val="16"/>
        <rFont val="Arial Cyr"/>
        <family val="2"/>
      </rPr>
      <t>стеновой</t>
    </r>
    <r>
      <rPr>
        <b/>
        <i/>
        <sz val="16"/>
        <rFont val="Arial Cyr"/>
        <family val="2"/>
      </rPr>
      <t>"</t>
    </r>
    <r>
      <rPr>
        <b/>
        <sz val="16"/>
        <rFont val="Arial Cyr"/>
        <family val="2"/>
      </rPr>
      <t xml:space="preserve">  </t>
    </r>
  </si>
  <si>
    <t xml:space="preserve">плотность (кг./м. куб.)  D 500                                 Коэффициент теплопроводности (Вт/мºС) 0,14                                                              Класс прочности В 2,5                                     Морозостойкость (цикл) F25,                                      </t>
  </si>
  <si>
    <t xml:space="preserve">м. куб. (м3) </t>
  </si>
  <si>
    <t>в мм: 625х250х200 (в 1 пд.= 60 шт.=1,875 м3)</t>
  </si>
  <si>
    <t>в мм: 625х300х200 (в 1 пд.= 50 шт.=1,875 м3)</t>
  </si>
  <si>
    <t>в мм: 625х300х250 (в 1 пд.= 40 шт.=1,875 м3)</t>
  </si>
  <si>
    <r>
      <t>Блок газобетонный</t>
    </r>
    <r>
      <rPr>
        <sz val="22"/>
        <rFont val="Arial Cyr"/>
        <family val="2"/>
      </rPr>
      <t xml:space="preserve"> </t>
    </r>
    <r>
      <rPr>
        <sz val="10"/>
        <rFont val="Arial Cyr"/>
        <family val="2"/>
      </rPr>
      <t xml:space="preserve">                                          </t>
    </r>
    <r>
      <rPr>
        <b/>
        <i/>
        <sz val="12"/>
        <rFont val="Arial Cyr"/>
        <family val="2"/>
      </rPr>
      <t xml:space="preserve">ГОСТ 21520-89                                       </t>
    </r>
    <r>
      <rPr>
        <b/>
        <i/>
        <sz val="16"/>
        <rFont val="Arial Cyr"/>
        <family val="2"/>
      </rPr>
      <t>"перегородочный"</t>
    </r>
    <r>
      <rPr>
        <b/>
        <sz val="16"/>
        <rFont val="Arial Cyr"/>
        <family val="2"/>
      </rPr>
      <t xml:space="preserve">   </t>
    </r>
  </si>
  <si>
    <t xml:space="preserve">плотность (кг./м. куб.)  D 500                                 Коэффициент теплопроводности (Вт/мºС) 0,14                                             Класс прочности В 2,5                                     Морозостойкость (цикл) F25,                                      </t>
  </si>
  <si>
    <t>в мм: 600х300х100 (в 1 пд.= 80 шт.=1,44 м3)</t>
  </si>
  <si>
    <t>в мм:625х250х100 (в 1 пд.=120 шт.=1,875 м3)</t>
  </si>
  <si>
    <r>
      <t>Клей</t>
    </r>
    <r>
      <rPr>
        <b/>
        <sz val="14"/>
        <rFont val="Arial CYR"/>
        <family val="2"/>
      </rPr>
      <t xml:space="preserve"> для газобетонных блоков </t>
    </r>
    <r>
      <rPr>
        <b/>
        <sz val="16"/>
        <rFont val="Arial Cyr"/>
        <family val="2"/>
      </rPr>
      <t>"АЗОЛИТ-Кр"</t>
    </r>
    <r>
      <rPr>
        <b/>
        <sz val="14"/>
        <rFont val="Arial CYR"/>
        <family val="2"/>
      </rPr>
      <t xml:space="preserve"> (25 кг)</t>
    </r>
  </si>
  <si>
    <t>Качественный клей для кладки газобетонных блоков. Расход клея - 25 кг на 1 м3 блоков, при толщине шва 2-3 мм</t>
  </si>
  <si>
    <t>Сопутствующие материалы и оборудование для производства кровельных работ</t>
  </si>
  <si>
    <t>Ед. измерения</t>
  </si>
  <si>
    <t>Группа: оборудование для кровельных работ</t>
  </si>
  <si>
    <t>Горелка газовая курковая ГГК1</t>
  </si>
  <si>
    <t>Горелка газовая курковая ГГ-2С эко</t>
  </si>
  <si>
    <t>Горелка газовая курковая ГГ-2у</t>
  </si>
  <si>
    <t>Горелка ж/топливная</t>
  </si>
  <si>
    <t>Бак нагнетательный, для ж/топливной горелки, V 40л</t>
  </si>
  <si>
    <t>Редуктор газовый</t>
  </si>
  <si>
    <t>Шланг кислородный, d 9 мм</t>
  </si>
  <si>
    <t xml:space="preserve">пог. м  </t>
  </si>
  <si>
    <t>Нож универсальный (оцинкованный)</t>
  </si>
  <si>
    <t>Нож "Дельфин" (оцинкованный)</t>
  </si>
  <si>
    <t>Ролик прижимной малый</t>
  </si>
  <si>
    <t>Крючок для раскатывания рулонов</t>
  </si>
  <si>
    <t>Приспособление для раскатывания рулонов</t>
  </si>
  <si>
    <t>Печь газовая</t>
  </si>
  <si>
    <t>Группа: различные кровельные аксессуары</t>
  </si>
  <si>
    <t>Аэратор ТехноНИКОЛЬ Алипай-110, d 110 мм</t>
  </si>
  <si>
    <t xml:space="preserve">Аэратор ULTRA -110 </t>
  </si>
  <si>
    <t xml:space="preserve">Аэратор ULTRA М-110 </t>
  </si>
  <si>
    <t>Аэратор ULTRA-90</t>
  </si>
  <si>
    <t>Воронка для водостока d 110 (пластик) Ultra</t>
  </si>
  <si>
    <t>Воронка для водостока Ultra-110 ремонтная</t>
  </si>
  <si>
    <t xml:space="preserve">Воронка ТехноНИКОЛЬ СМ-110 </t>
  </si>
  <si>
    <t xml:space="preserve">Воронка для водостока обогреваемая ТехноНИКОЛЬ (110х450 мм) </t>
  </si>
  <si>
    <t>Термокабель для воронки AM-Teho</t>
  </si>
  <si>
    <t>Уплотнитель для кровли d 0-40 мм</t>
  </si>
  <si>
    <t>Уплотнитель для кровли d 110-125 мм</t>
  </si>
  <si>
    <t>Рейка прижимная (алюминий (3 п.м.)</t>
  </si>
  <si>
    <t>м.п.</t>
  </si>
  <si>
    <t>Планка прижимная (2 п.м.)</t>
  </si>
  <si>
    <t>Саморезы по бетону (7,5х52) (уп. 1500 шт.)</t>
  </si>
  <si>
    <t>Группа: Герметики, Мастики, Праймер</t>
  </si>
  <si>
    <t>Мастика БПХ "Техномаст" (ведро 3 кг )</t>
  </si>
  <si>
    <t>кг. / шт.</t>
  </si>
  <si>
    <t>88 / 264</t>
  </si>
  <si>
    <t>Мастика БПХ "Техномаст" (ведро 10 кг )</t>
  </si>
  <si>
    <t>75 / 750</t>
  </si>
  <si>
    <t>Мастика БПХ "Техномаст" (ведро 20 кг )</t>
  </si>
  <si>
    <t>69 / 1380</t>
  </si>
  <si>
    <t>Мастика БПХ "Вишера" (ведро 20 кг )</t>
  </si>
  <si>
    <t>52 / 1040</t>
  </si>
  <si>
    <t>Мастика битумная МГТН, (ведро 20 кг )</t>
  </si>
  <si>
    <t>49 / 980</t>
  </si>
  <si>
    <t>Мастика битумная МГТН, (ведро 3 кг )</t>
  </si>
  <si>
    <t>66 / 198</t>
  </si>
  <si>
    <t>Праймер битумный готовый (ведро 20 л)</t>
  </si>
  <si>
    <t>л. / шт.</t>
  </si>
  <si>
    <t>46.5 / 930</t>
  </si>
  <si>
    <t>Праймер битумный (концентрат) (ведро 20 л)</t>
  </si>
  <si>
    <t>42.5 / 850</t>
  </si>
  <si>
    <t>Мастика БПГ "Эврика" (мешок 30 кг)</t>
  </si>
  <si>
    <t>кг. / мешок</t>
  </si>
  <si>
    <t>35.3 / 1059</t>
  </si>
  <si>
    <t>Мастика кровельная горячего применения МБК-Г  (мешок 35 кг)</t>
  </si>
  <si>
    <t>кг./мешок</t>
  </si>
  <si>
    <t>Мастика кровельная горячего применения МБК-Г  (мешок 30 кг)</t>
  </si>
  <si>
    <t>14 / 420</t>
  </si>
  <si>
    <t>Битум фасованный БН 90/10 (брикет 25 кг)</t>
  </si>
  <si>
    <t>кг. / брикет</t>
  </si>
  <si>
    <t>17 / 425</t>
  </si>
  <si>
    <t>Битум фасованный БН 70/30 (брикет 25 кг)</t>
  </si>
  <si>
    <t>Группа: Геотекстиль</t>
  </si>
  <si>
    <t>Геотекстиль - полотно иглопробивное ИП-200/2100 (1 рул.=105 м2, 2,1х50 м, плотность 200 гр/м2)</t>
  </si>
  <si>
    <t>м2</t>
  </si>
  <si>
    <t>Геотекстиль - полотно иглопробивное ИП-300/2100 (1 рул.=105 м2, 2,1х50 м, плотность 300 гр/м2)</t>
  </si>
  <si>
    <t>Официальный дилер компании</t>
  </si>
  <si>
    <t xml:space="preserve">на кровельные и гидроизоляционные </t>
  </si>
  <si>
    <t>E-mail:nasty_arina@mail.ru</t>
  </si>
  <si>
    <t>Действует с 01.09. 2010 г.</t>
  </si>
  <si>
    <t>Материалы на основе окисленного битума</t>
  </si>
  <si>
    <t>Бикрост</t>
  </si>
  <si>
    <t>Битумный кровельный и гидроизоляционный материал (гибкость на брусе R 25мм не выше  0 оС), теплостойкость: 85 оС</t>
  </si>
  <si>
    <t>Марка материала</t>
  </si>
  <si>
    <t>Основа</t>
  </si>
  <si>
    <t>Цена 1 м2 с НДС при партии, м2</t>
  </si>
  <si>
    <t>Дилерский</t>
  </si>
  <si>
    <t xml:space="preserve">Размеры, площадь рулона </t>
  </si>
  <si>
    <t>Кол-во рулонов на поддоне/вес рулона, кг.</t>
  </si>
  <si>
    <t>до 500</t>
  </si>
  <si>
    <t>501 - 3000</t>
  </si>
  <si>
    <t>свыше 3000</t>
  </si>
  <si>
    <t>Бикрост    ХПП</t>
  </si>
  <si>
    <t>Стеклохолст</t>
  </si>
  <si>
    <t>(15х1) 15 м2</t>
  </si>
  <si>
    <t>23 шт / 45 кг</t>
  </si>
  <si>
    <r>
      <t>Бикрост    ХКП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гранулят  серый*</t>
    </r>
  </si>
  <si>
    <t>(10х1) 10 м2</t>
  </si>
  <si>
    <t>23 шт / 40 кг</t>
  </si>
  <si>
    <t>Бикрост    ТПП</t>
  </si>
  <si>
    <t>Стеклоткань</t>
  </si>
  <si>
    <t>(15х1,0) 15 м2</t>
  </si>
  <si>
    <r>
      <t>Бикрост    ТКП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гранулят  серый*</t>
    </r>
  </si>
  <si>
    <t>(10х1,0) 10 м2</t>
  </si>
  <si>
    <t>Еврорубероид ХПП</t>
  </si>
  <si>
    <t>25 шт / 37.5 кг</t>
  </si>
  <si>
    <r>
      <t>Еврорубероид ХКП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гранулят  серый</t>
    </r>
  </si>
  <si>
    <t>30 шт / 35 кг</t>
  </si>
  <si>
    <t>Линокром</t>
  </si>
  <si>
    <t>Битумный кровельный и гидроизоляционный материал (гибкость на брусе R 25мм не выше  -5 оС), теплостойкость: 85 оС</t>
  </si>
  <si>
    <t xml:space="preserve">м2 в рулоне </t>
  </si>
  <si>
    <t>рулон,   кг.</t>
  </si>
  <si>
    <t>Линокром ХПП</t>
  </si>
  <si>
    <t>20 шт / 57.75 кг</t>
  </si>
  <si>
    <r>
      <t>Линокром ХКП</t>
    </r>
    <r>
      <rPr>
        <sz val="8"/>
        <rFont val="Arial Cyr"/>
        <family val="2"/>
      </rPr>
      <t xml:space="preserve"> гранулят  серый           </t>
    </r>
  </si>
  <si>
    <t>23 шт / 49 кг</t>
  </si>
  <si>
    <r>
      <t>Линокром ХКП</t>
    </r>
    <r>
      <rPr>
        <sz val="8"/>
        <rFont val="Arial Cyr"/>
        <family val="2"/>
      </rPr>
      <t xml:space="preserve"> гранулят  зеленый           </t>
    </r>
  </si>
  <si>
    <r>
      <t>Линокром ХКП</t>
    </r>
    <r>
      <rPr>
        <sz val="8"/>
        <rFont val="Arial Cyr"/>
        <family val="2"/>
      </rPr>
      <t xml:space="preserve"> сланец серый           </t>
    </r>
  </si>
  <si>
    <t>Линокром ТПП</t>
  </si>
  <si>
    <r>
      <t>Линокром ТКП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гранулят  серый         </t>
    </r>
  </si>
  <si>
    <r>
      <t>Линокром ТКП</t>
    </r>
    <r>
      <rPr>
        <b/>
        <sz val="8"/>
        <rFont val="Arial Cyr"/>
        <family val="2"/>
      </rPr>
      <t xml:space="preserve"> </t>
    </r>
    <r>
      <rPr>
        <sz val="8"/>
        <rFont val="Arial Cyr"/>
        <family val="2"/>
      </rPr>
      <t xml:space="preserve">гранулят  зеленый         </t>
    </r>
  </si>
  <si>
    <t>Линокром ЭПП</t>
  </si>
  <si>
    <t>Полиэстер</t>
  </si>
  <si>
    <r>
      <t xml:space="preserve">Линокром ЭКП </t>
    </r>
    <r>
      <rPr>
        <sz val="8"/>
        <rFont val="Arial Cyr"/>
        <family val="2"/>
      </rPr>
      <t xml:space="preserve">гранулят  серый         </t>
    </r>
  </si>
  <si>
    <t>Битумно - полимерные материалы</t>
  </si>
  <si>
    <t>Бикроэласт</t>
  </si>
  <si>
    <t>Полимерно-битумный кровельный и гидроизоляционный материал (гибкость на брусе R 25мм не выше -10 оС), теплостойкость: +85 оС</t>
  </si>
  <si>
    <t>до 1000</t>
  </si>
  <si>
    <t>до 3000</t>
  </si>
  <si>
    <t>до 5000</t>
  </si>
  <si>
    <t>Свыше 5000</t>
  </si>
  <si>
    <t xml:space="preserve">Бикроэласт ХПП </t>
  </si>
  <si>
    <t>28 шт / 30 кг</t>
  </si>
  <si>
    <r>
      <t>Бикроэласт ХКП</t>
    </r>
    <r>
      <rPr>
        <sz val="8"/>
        <rFont val="Arial Cyr"/>
        <family val="2"/>
      </rPr>
      <t xml:space="preserve"> гранулят серый</t>
    </r>
  </si>
  <si>
    <t>Бикроэласт ТПП</t>
  </si>
  <si>
    <r>
      <t>Бикроэласт ТКП</t>
    </r>
    <r>
      <rPr>
        <sz val="8"/>
        <rFont val="Arial Cyr"/>
        <family val="2"/>
      </rPr>
      <t xml:space="preserve"> гранулят серый</t>
    </r>
  </si>
  <si>
    <t>Биполь</t>
  </si>
  <si>
    <t>СБС-модифицированный кровельный и гидроизоляционный материал (гибкость на брусе R 25мм не выше -15 оС), теплостойкость: +85 оС</t>
  </si>
  <si>
    <t xml:space="preserve">Биполь ХПП </t>
  </si>
  <si>
    <r>
      <t xml:space="preserve">Биполь ХКП </t>
    </r>
    <r>
      <rPr>
        <sz val="8"/>
        <rFont val="Arial Cyr"/>
        <family val="2"/>
      </rPr>
      <t>гранулят серый</t>
    </r>
  </si>
  <si>
    <t>25 шт / 40 кг</t>
  </si>
  <si>
    <t xml:space="preserve">Биполь ТПП </t>
  </si>
  <si>
    <t xml:space="preserve">Стеклоткань </t>
  </si>
  <si>
    <r>
      <t>Биполь ТКП</t>
    </r>
    <r>
      <rPr>
        <sz val="8"/>
        <rFont val="Arial Cyr"/>
        <family val="2"/>
      </rPr>
      <t xml:space="preserve"> гранулят серый</t>
    </r>
  </si>
  <si>
    <t xml:space="preserve">Биполь ЭПП </t>
  </si>
  <si>
    <r>
      <t>Биполь ЭКП</t>
    </r>
    <r>
      <rPr>
        <sz val="8"/>
        <rFont val="Arial Cyr"/>
        <family val="2"/>
      </rPr>
      <t xml:space="preserve"> гранулят серый</t>
    </r>
  </si>
  <si>
    <t>Унифлекс</t>
  </si>
  <si>
    <t>СБС-модифицированный кровельный и гидроизоляционный материал (гибкость на брусе R 25мм не выше -15 оС), теплостойкость: +100 оС</t>
  </si>
  <si>
    <t xml:space="preserve">Унифлекс ХПП </t>
  </si>
  <si>
    <t>28 шт / 38 кг</t>
  </si>
  <si>
    <r>
      <t>Унифлекс ХКП</t>
    </r>
    <r>
      <rPr>
        <sz val="8"/>
        <rFont val="Arial Cyr"/>
        <family val="2"/>
      </rPr>
      <t xml:space="preserve"> сланец серый</t>
    </r>
  </si>
  <si>
    <t>Унифлекс ТПП</t>
  </si>
  <si>
    <r>
      <t>Унифлекс ТКП</t>
    </r>
    <r>
      <rPr>
        <sz val="8"/>
        <rFont val="Arial Cyr"/>
        <family val="2"/>
      </rPr>
      <t xml:space="preserve"> сланец серый</t>
    </r>
  </si>
  <si>
    <t>Унифлекс ЭПП</t>
  </si>
  <si>
    <r>
      <t>Унифлекс ЭКП</t>
    </r>
    <r>
      <rPr>
        <sz val="8"/>
        <rFont val="Arial Cyr"/>
        <family val="2"/>
      </rPr>
      <t xml:space="preserve"> сланец серый</t>
    </r>
  </si>
  <si>
    <t xml:space="preserve">Вестопласт </t>
  </si>
  <si>
    <t xml:space="preserve">АПП-модифицированный кровельный и гидроизоляционный материал (гибкость на брусе R 10 мм не выше -15 оС), теплостойкость: +130 оС </t>
  </si>
  <si>
    <t>Вестопласт ХПП</t>
  </si>
  <si>
    <t>25 шт / 33 кг</t>
  </si>
  <si>
    <r>
      <t xml:space="preserve">Вестопласт ЭКП </t>
    </r>
    <r>
      <rPr>
        <sz val="8"/>
        <rFont val="Arial Cyr"/>
        <family val="2"/>
      </rPr>
      <t>сланец серый**</t>
    </r>
  </si>
  <si>
    <t>16 шт / 50 кг</t>
  </si>
  <si>
    <r>
      <t xml:space="preserve">Вестопласт ТКП </t>
    </r>
    <r>
      <rPr>
        <sz val="8"/>
        <rFont val="Arial Cyr"/>
        <family val="2"/>
      </rPr>
      <t>сланец серый**</t>
    </r>
  </si>
  <si>
    <t>(9,8х1,02) 10 м2</t>
  </si>
  <si>
    <t xml:space="preserve">Вестопласт ЭПП </t>
  </si>
  <si>
    <t>20 шт / 43 кг</t>
  </si>
  <si>
    <t xml:space="preserve">Техноэласт </t>
  </si>
  <si>
    <t xml:space="preserve">СБС-модифицированный кровельный и гидроизоляционный материал (гибкость на брусе R 10 мм не выше -25 оС), теплостойкость: +100 оС </t>
  </si>
  <si>
    <r>
      <t xml:space="preserve">Техноэласт </t>
    </r>
    <r>
      <rPr>
        <sz val="10"/>
        <rFont val="Arial Cyr"/>
        <family val="2"/>
      </rPr>
      <t>Стандарт</t>
    </r>
    <r>
      <rPr>
        <b/>
        <sz val="10"/>
        <rFont val="Arial Cyr"/>
        <family val="2"/>
      </rPr>
      <t xml:space="preserve"> ХПП</t>
    </r>
  </si>
  <si>
    <t>25 шт / 39 кг</t>
  </si>
  <si>
    <r>
      <t xml:space="preserve">Техноэласт </t>
    </r>
    <r>
      <rPr>
        <sz val="10"/>
        <rFont val="Arial Cyr"/>
        <family val="2"/>
      </rPr>
      <t>Стандарт</t>
    </r>
    <r>
      <rPr>
        <b/>
        <sz val="10"/>
        <rFont val="Arial Cyr"/>
        <family val="2"/>
      </rPr>
      <t xml:space="preserve"> ЭКП </t>
    </r>
    <r>
      <rPr>
        <sz val="8"/>
        <rFont val="Arial Cyr"/>
        <family val="2"/>
      </rPr>
      <t>сланец серый</t>
    </r>
  </si>
  <si>
    <t>20 шт / 52 кг</t>
  </si>
  <si>
    <r>
      <t xml:space="preserve">Техноэласт </t>
    </r>
    <r>
      <rPr>
        <sz val="10"/>
        <rFont val="Arial Cyr"/>
        <family val="2"/>
      </rPr>
      <t>Стандарт</t>
    </r>
    <r>
      <rPr>
        <b/>
        <sz val="10"/>
        <rFont val="Arial Cyr"/>
        <family val="2"/>
      </rPr>
      <t xml:space="preserve"> ЭПП</t>
    </r>
  </si>
  <si>
    <t>20 шт / 49.5 кг</t>
  </si>
  <si>
    <r>
      <t xml:space="preserve">Техноэласт </t>
    </r>
    <r>
      <rPr>
        <sz val="10"/>
        <rFont val="Arial Cyr"/>
        <family val="2"/>
      </rPr>
      <t>Стандарт</t>
    </r>
    <r>
      <rPr>
        <b/>
        <sz val="10"/>
        <rFont val="Arial Cyr"/>
        <family val="2"/>
      </rPr>
      <t xml:space="preserve"> ТКП</t>
    </r>
    <r>
      <rPr>
        <sz val="10"/>
        <rFont val="Arial Cyr"/>
        <family val="2"/>
      </rPr>
      <t xml:space="preserve"> </t>
    </r>
    <r>
      <rPr>
        <sz val="8"/>
        <rFont val="Arial Cyr"/>
        <family val="2"/>
      </rPr>
      <t>сланец серый</t>
    </r>
  </si>
  <si>
    <t>Специализированые материалы</t>
  </si>
  <si>
    <t>Техноэластмост Б</t>
  </si>
  <si>
    <t>(8х1) 8 м2</t>
  </si>
  <si>
    <t>20 шт / 50.4 кг</t>
  </si>
  <si>
    <t>Техноэластмост С</t>
  </si>
  <si>
    <t>20 шт / 46.4 кг</t>
  </si>
  <si>
    <t>Техноэласт "СОЛО" (ЭКМ)</t>
  </si>
  <si>
    <t>16 шт / 48 кг</t>
  </si>
  <si>
    <r>
      <t xml:space="preserve">Техноэласт "Вент" (ЭКВ) </t>
    </r>
    <r>
      <rPr>
        <b/>
        <sz val="8"/>
        <rFont val="Arial Cyr"/>
        <family val="2"/>
      </rPr>
      <t>сланец серый</t>
    </r>
  </si>
  <si>
    <r>
      <t xml:space="preserve">Унифлекс "Вент" (ЭКВ) </t>
    </r>
    <r>
      <rPr>
        <b/>
        <sz val="8"/>
        <rFont val="Arial Cyr"/>
        <family val="2"/>
      </rPr>
      <t>гранулят зеленый</t>
    </r>
  </si>
  <si>
    <t>20 шт / 55 кг</t>
  </si>
  <si>
    <t>Унифлекс "Вент" (ЭПВ)</t>
  </si>
  <si>
    <t>20 шт / 40 кг</t>
  </si>
  <si>
    <t xml:space="preserve">Техноэласт Барьер </t>
  </si>
  <si>
    <t>(20х1) 20 м2</t>
  </si>
  <si>
    <t>20 шт / 44 кг</t>
  </si>
  <si>
    <t>Материалы для изоляции ударных шумов в строительных конструкциях, гидроизоляции</t>
  </si>
  <si>
    <t>Техноэласт-Акустик</t>
  </si>
  <si>
    <t>Укладывается свободно на изолируемую поверхность. Скрепляется обычным скотчем. Используется в конструкции плавающего пола под бетонную стяжку, паркет, ламинат вкачестве прокладочного ковра под лаги в конструкции деревянного пола.</t>
  </si>
  <si>
    <t>20 шт / 19.5 кг</t>
  </si>
  <si>
    <t>Техноэласт-Акустик Супер</t>
  </si>
  <si>
    <t>Рулонная, звуко-гидроизоляционная мембрана, применяется не только для изоляции от ударного шума, но и для гидроизоляции конструкций полов. Материал укладывается внахлест. Нахлесты свариваются феном горячего воздуха.</t>
  </si>
  <si>
    <t>23 шт / 33 кг</t>
  </si>
  <si>
    <t xml:space="preserve">* Цена на материал с гранулятом зеленым или красным равна цене аналогичного материала с гранулятом коричневым плюс 1,50 руб. </t>
  </si>
  <si>
    <t xml:space="preserve">** Цена на материал со сланцем зеленым или красным равна цене аналогичного материала со сланцем серым плюс 4,50 руб. </t>
  </si>
  <si>
    <t xml:space="preserve">на тепло- и звукоизоляционные </t>
  </si>
  <si>
    <t>материалы компании</t>
  </si>
  <si>
    <r>
      <t xml:space="preserve">Телефон: </t>
    </r>
    <r>
      <rPr>
        <b/>
        <i/>
        <sz val="20"/>
        <rFont val="Arial CYR"/>
        <family val="2"/>
      </rPr>
      <t>8-961-503-74-74</t>
    </r>
    <r>
      <rPr>
        <sz val="20"/>
        <rFont val="Arial CYR"/>
        <family val="2"/>
      </rPr>
      <t xml:space="preserve"> </t>
    </r>
    <r>
      <rPr>
        <b/>
        <i/>
        <sz val="20"/>
        <rFont val="Arial CYR"/>
        <family val="2"/>
      </rPr>
      <t>Анастасия</t>
    </r>
  </si>
  <si>
    <t>Действует с 01. 11. 2010 г.</t>
  </si>
  <si>
    <t xml:space="preserve"> менеджер коммерческого отдела</t>
  </si>
  <si>
    <r>
      <t>Время работы</t>
    </r>
    <r>
      <rPr>
        <b/>
        <sz val="14"/>
        <color indexed="8"/>
        <rFont val="Calibri"/>
        <family val="2"/>
      </rPr>
      <t xml:space="preserve">: пн - пт  </t>
    </r>
    <r>
      <rPr>
        <b/>
        <sz val="16"/>
        <color indexed="8"/>
        <rFont val="Calibri"/>
        <family val="2"/>
      </rPr>
      <t>с 8:00 до 17:00</t>
    </r>
    <r>
      <rPr>
        <b/>
        <sz val="14"/>
        <color indexed="8"/>
        <rFont val="Calibri"/>
        <family val="2"/>
      </rPr>
      <t xml:space="preserve">    перерыв с 12:00 до 13:00</t>
    </r>
  </si>
  <si>
    <t>ТЕПЛОИЗОЛЯЦИЯ и ЗВУКОИЗОЛЯЦИЯ</t>
  </si>
  <si>
    <t>Наименование материала</t>
  </si>
  <si>
    <t>плотность, кг/м3</t>
  </si>
  <si>
    <t>Размер, мм (ДхШхТ)</t>
  </si>
  <si>
    <t>Кол-во                 плит / м2 / м3        в 1 упаковке</t>
  </si>
  <si>
    <t>Коэфициент теплопроводности</t>
  </si>
  <si>
    <t>Цена за 1 м3 / м2 с НДС, руб., при партии</t>
  </si>
  <si>
    <t>до 20 м3</t>
  </si>
  <si>
    <t>до 400м2</t>
  </si>
  <si>
    <t>20-70 м3</t>
  </si>
  <si>
    <t>400-1400м2</t>
  </si>
  <si>
    <t>свыше 70 м3</t>
  </si>
  <si>
    <t>свыше 1400м2</t>
  </si>
  <si>
    <t>ТЕПЛО- И ЗВУКОИЗОЛЯЦИЯ ВНУТРЕННИХ ПЕРЕГОРОДОК И ПЕРЕКРЫТИЙ В ВИДЕ МАТОВ</t>
  </si>
  <si>
    <t xml:space="preserve">URSA М-11/50 </t>
  </si>
  <si>
    <t>9-13</t>
  </si>
  <si>
    <t>2х9000*1200*50</t>
  </si>
  <si>
    <t>13-16</t>
  </si>
  <si>
    <t>Изовер П-12</t>
  </si>
  <si>
    <t xml:space="preserve">14200*1200*50      </t>
  </si>
  <si>
    <t>ТЕПЛО- И ЗВУКОИЗОЛЯЦИЯ МАНСАРД, ЛЕГКИХ СТЕН И КРОВЕЛЬНЫХ КОНСТРУКЦИЙ</t>
  </si>
  <si>
    <t>РОКЛАЙТ</t>
  </si>
  <si>
    <t>30</t>
  </si>
  <si>
    <t xml:space="preserve">1200*600*50                            </t>
  </si>
  <si>
    <t>1200*600*100</t>
  </si>
  <si>
    <t>ТЕХНОЛАЙТ ЭКСТРА</t>
  </si>
  <si>
    <t xml:space="preserve">1200*600*50  </t>
  </si>
  <si>
    <t>ТЕХНОЛАЙТ ОПТИМА</t>
  </si>
  <si>
    <t>35</t>
  </si>
  <si>
    <t xml:space="preserve">1200*600*50          </t>
  </si>
  <si>
    <t xml:space="preserve"> 1200*600*100</t>
  </si>
  <si>
    <t>ТЕХНОБЛОК СТАНДАРТ</t>
  </si>
  <si>
    <t>45</t>
  </si>
  <si>
    <t xml:space="preserve">1200*600*50         </t>
  </si>
  <si>
    <t xml:space="preserve">   1200*600*100</t>
  </si>
  <si>
    <t>URSA П-15 (плиты)</t>
  </si>
  <si>
    <t>1250*600*50</t>
  </si>
  <si>
    <t>ISOVER 610-KL-37 (плиты)</t>
  </si>
  <si>
    <t>16</t>
  </si>
  <si>
    <t>1170*610*50</t>
  </si>
  <si>
    <t>ТЕПЛО- И ЗВУКОИЗОЛЯЦИЯ В СИСТЕМАХ ВЕНТИЛИРУЕМЫХ И МОКРЫХ ФАСАДОВ</t>
  </si>
  <si>
    <t>ТЕХНОВЕНТ Стандарт</t>
  </si>
  <si>
    <t>80</t>
  </si>
  <si>
    <t xml:space="preserve">1200*600*50   </t>
  </si>
  <si>
    <t>1200*600*80</t>
  </si>
  <si>
    <t>ТЕХНОВЕНТ ПРОФ</t>
  </si>
  <si>
    <t>100</t>
  </si>
  <si>
    <t xml:space="preserve">  1200*600*80</t>
  </si>
  <si>
    <t>ТЕХНОВЕНТ ДВОЙНОЙ</t>
  </si>
  <si>
    <t>90/45</t>
  </si>
  <si>
    <t xml:space="preserve">1200*600*100   </t>
  </si>
  <si>
    <t>ТЕХНОФАС</t>
  </si>
  <si>
    <t>145</t>
  </si>
  <si>
    <t xml:space="preserve">1200*600*80   </t>
  </si>
  <si>
    <t>П-125 (ТЕХНО) ГОСТ 9573-96</t>
  </si>
  <si>
    <r>
      <t xml:space="preserve">100 </t>
    </r>
    <r>
      <rPr>
        <b/>
        <u val="single"/>
        <sz val="16"/>
        <rFont val="Arial Cyr"/>
        <family val="2"/>
      </rPr>
      <t>+</t>
    </r>
    <r>
      <rPr>
        <b/>
        <sz val="16"/>
        <rFont val="Arial Cyr"/>
        <family val="2"/>
      </rPr>
      <t xml:space="preserve"> 20</t>
    </r>
  </si>
  <si>
    <t xml:space="preserve">1000*500*50   </t>
  </si>
  <si>
    <t xml:space="preserve">П-125 (Изорок) </t>
  </si>
  <si>
    <t xml:space="preserve">1000*500*50                              </t>
  </si>
  <si>
    <t>ТЕХНОФАС ДВОЙНОЙ</t>
  </si>
  <si>
    <t>180/95</t>
  </si>
  <si>
    <t>ТЕПЛО- И ЗВУКОИЗОЛЯЦИЯ В СИСТЕМАХ ПЛОСКИХ КРОВЕЛЬ</t>
  </si>
  <si>
    <t>ТЕХНОРУФ Н30</t>
  </si>
  <si>
    <t>ТЕХНОРУФ 45</t>
  </si>
  <si>
    <t>140</t>
  </si>
  <si>
    <t>ТЕХНОРУФ В60</t>
  </si>
  <si>
    <t>180</t>
  </si>
  <si>
    <t>1200*600*40</t>
  </si>
  <si>
    <t>ППЖ-175 (ТЕХНО) ГОСТ 9573-96</t>
  </si>
  <si>
    <t>150-175</t>
  </si>
  <si>
    <t>1000*500*50</t>
  </si>
  <si>
    <t>ППЖ-200 (Воронеж)</t>
  </si>
  <si>
    <t>175-200</t>
  </si>
  <si>
    <t>ТЕХНОРУФ ДВОЙНОЙ</t>
  </si>
  <si>
    <t>180/110</t>
  </si>
  <si>
    <r>
      <t>ЭКСТРУЗИОННЫЙ ПЕНОПОЛИСТИРОЛ</t>
    </r>
    <r>
      <rPr>
        <sz val="14"/>
        <rFont val="Arial Black"/>
        <family val="2"/>
      </rPr>
      <t xml:space="preserve"> -</t>
    </r>
    <r>
      <rPr>
        <sz val="14"/>
        <rFont val="Times New Roman"/>
        <family val="1"/>
      </rPr>
      <t xml:space="preserve"> теплоизоляция кровли (в т. ч. инверсионной, эксплуатируемой), полов, потолков, фундаментов, подвалов, штукатурных фасадов.   Толщина плиты может быть: </t>
    </r>
    <r>
      <rPr>
        <b/>
        <sz val="16"/>
        <rFont val="Times New Roman"/>
        <family val="1"/>
      </rPr>
      <t>35 марка</t>
    </r>
    <r>
      <rPr>
        <sz val="14"/>
        <rFont val="Times New Roman"/>
        <family val="1"/>
      </rPr>
      <t xml:space="preserve">  30 - 120 мм,   </t>
    </r>
    <r>
      <rPr>
        <b/>
        <sz val="16"/>
        <rFont val="Times New Roman"/>
        <family val="1"/>
      </rPr>
      <t>30 марка</t>
    </r>
    <r>
      <rPr>
        <sz val="14"/>
        <rFont val="Times New Roman"/>
        <family val="1"/>
      </rPr>
      <t xml:space="preserve"> 40 - 120 мм,   </t>
    </r>
    <r>
      <rPr>
        <b/>
        <sz val="16"/>
        <rFont val="Times New Roman"/>
        <family val="1"/>
      </rPr>
      <t>45 марка</t>
    </r>
    <r>
      <rPr>
        <sz val="14"/>
        <rFont val="Times New Roman"/>
        <family val="1"/>
      </rPr>
      <t xml:space="preserve">  40 - 60 мм</t>
    </r>
  </si>
  <si>
    <t>ЭПП ТехноНИКОЛЬ 30-250 СТАНДАРТ группа горючести Г4прочн на сжатие не менее 0,25Мпа форма кромки: L (уступом)</t>
  </si>
  <si>
    <t>1180*580*40</t>
  </si>
  <si>
    <t>1180*580*50</t>
  </si>
  <si>
    <t>1180*580*60</t>
  </si>
  <si>
    <r>
      <t>ЭПП ТехноНИКОЛЬ 35-</t>
    </r>
    <r>
      <rPr>
        <sz val="16"/>
        <rFont val="Arial Cyr"/>
        <family val="2"/>
      </rPr>
      <t>200</t>
    </r>
    <r>
      <rPr>
        <b/>
        <sz val="16"/>
        <rFont val="Arial Cyr"/>
        <family val="2"/>
      </rPr>
      <t xml:space="preserve"> </t>
    </r>
    <r>
      <rPr>
        <sz val="14"/>
        <rFont val="Arial Cyr"/>
        <family val="2"/>
      </rPr>
      <t>СТАНДАРТ</t>
    </r>
    <r>
      <rPr>
        <sz val="16"/>
        <rFont val="Arial Cyr"/>
        <family val="2"/>
      </rPr>
      <t xml:space="preserve"> </t>
    </r>
    <r>
      <rPr>
        <b/>
        <sz val="14"/>
        <rFont val="Arial CYR"/>
        <family val="2"/>
      </rPr>
      <t>группа горючести Г4 прочн на сжатие не менее 0,20Мпа форма кромки: 30, 50мм -L</t>
    </r>
  </si>
  <si>
    <t>1200*600*20</t>
  </si>
  <si>
    <t>1180*580*30</t>
  </si>
  <si>
    <t>ЭПП ТехноНИКОЛЬ 35-300 группа горючести Г3 прочн на сжатие не менее 0,25Мпа форма кромки L</t>
  </si>
  <si>
    <t>1180*580*80-120</t>
  </si>
  <si>
    <t>ЭПП ТехноНИКОЛЬ 45-500  группа горючести Г4 прочн на сжатие не менее 0,25Мпа форма кромки L</t>
  </si>
  <si>
    <t>ЗВУКОИЗОЛЯЦИЯ УДАРНЫХ ШУМОВ</t>
  </si>
  <si>
    <t>Размеры, площадь рулона, м2</t>
  </si>
  <si>
    <t>Кол-во рулонов на поддоне/вес рулона, кг</t>
  </si>
  <si>
    <t>Индекс снижения ударного шума ∆ Ln, дБ</t>
  </si>
  <si>
    <t>до 1000 м2</t>
  </si>
  <si>
    <t>1000 - 3000 м2</t>
  </si>
  <si>
    <t>свыше 3000 м2</t>
  </si>
  <si>
    <t>стеклохолст</t>
  </si>
  <si>
    <t>10х1=10</t>
  </si>
  <si>
    <t>16шт / 33кг</t>
  </si>
  <si>
    <t>15х1=15</t>
  </si>
  <si>
    <t>20шт / 19,5кг</t>
  </si>
  <si>
    <t>17</t>
  </si>
  <si>
    <t>23</t>
  </si>
  <si>
    <t>24</t>
  </si>
  <si>
    <t xml:space="preserve">Геотекстиль (геополотно) AVX ПЭ 120 белое ТК. Размер рулона 2,3,6х100м </t>
  </si>
  <si>
    <t xml:space="preserve">Геотекстиль (геополотно) AVX ПЭ 180 белое ТК. Размер рулона 2,3,6х100м </t>
  </si>
  <si>
    <t xml:space="preserve">Геотекстиль (геополотно) AVX ПЭ 200 белое ТК. Размер рулона 2,3,6х100м </t>
  </si>
  <si>
    <t xml:space="preserve">Геотекстиль (геополотно) AVX ПЭ 300 белое ТК. Размер рулона 2,3,6х100м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</si>
</sst>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9">
    <font>
      <sz val="10"/>
      <name val="Arial Cyr"/>
      <family val="2"/>
    </font>
    <font>
      <sz val="10"/>
      <name val="Arial"/>
      <family val="0"/>
    </font>
    <font>
      <i/>
      <sz val="8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i/>
      <sz val="10"/>
      <name val="Arial Cyr"/>
      <family val="2"/>
    </font>
    <font>
      <b/>
      <sz val="10"/>
      <color indexed="12"/>
      <name val="Arial Cyr"/>
      <family val="2"/>
    </font>
    <font>
      <b/>
      <i/>
      <sz val="12"/>
      <name val="Arial Cyr"/>
      <family val="2"/>
    </font>
    <font>
      <b/>
      <sz val="15"/>
      <name val="Times New Roman"/>
      <family val="1"/>
    </font>
    <font>
      <b/>
      <sz val="14"/>
      <name val="Arial Black"/>
      <family val="2"/>
    </font>
    <font>
      <b/>
      <sz val="18"/>
      <name val="Arial Black"/>
      <family val="2"/>
    </font>
    <font>
      <b/>
      <sz val="22"/>
      <name val="Arial Black"/>
      <family val="2"/>
    </font>
    <font>
      <sz val="22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Europe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Verdana"/>
      <family val="2"/>
    </font>
    <font>
      <i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1"/>
      <name val="Europe"/>
      <family val="2"/>
    </font>
    <font>
      <sz val="14"/>
      <name val="Arial Cyr"/>
      <family val="2"/>
    </font>
    <font>
      <sz val="11"/>
      <name val="Arial"/>
      <family val="2"/>
    </font>
    <font>
      <sz val="13"/>
      <name val="Europe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8"/>
      <name val="Times New Roman"/>
      <family val="1"/>
    </font>
    <font>
      <b/>
      <i/>
      <sz val="8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b/>
      <sz val="10"/>
      <name val="Europe"/>
      <family val="2"/>
    </font>
    <font>
      <sz val="10"/>
      <name val="Europ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2"/>
    </font>
    <font>
      <b/>
      <sz val="11"/>
      <name val="Arial Cyr"/>
      <family val="2"/>
    </font>
    <font>
      <b/>
      <i/>
      <sz val="15"/>
      <name val="Times New Roman"/>
      <family val="1"/>
    </font>
    <font>
      <b/>
      <sz val="18"/>
      <color indexed="9"/>
      <name val="Arial Cyr"/>
      <family val="2"/>
    </font>
    <font>
      <b/>
      <sz val="11"/>
      <color indexed="9"/>
      <name val="Arial Cyr"/>
      <family val="2"/>
    </font>
    <font>
      <sz val="11"/>
      <name val="Arial Cyr"/>
      <family val="2"/>
    </font>
    <font>
      <b/>
      <sz val="22"/>
      <name val="Arial Cyr"/>
      <family val="2"/>
    </font>
    <font>
      <b/>
      <i/>
      <sz val="16"/>
      <name val="Arial Cyr"/>
      <family val="2"/>
    </font>
    <font>
      <sz val="9"/>
      <name val="Arial Cyr"/>
      <family val="2"/>
    </font>
    <font>
      <b/>
      <sz val="20"/>
      <name val="Arial Cyr"/>
      <family val="2"/>
    </font>
    <font>
      <b/>
      <sz val="13"/>
      <name val="Arial Cyr"/>
      <family val="2"/>
    </font>
    <font>
      <b/>
      <sz val="14"/>
      <color indexed="9"/>
      <name val="Arial Cyr"/>
      <family val="2"/>
    </font>
    <font>
      <b/>
      <sz val="10"/>
      <color indexed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20"/>
      <name val="Times New Roman"/>
      <family val="1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6"/>
      <name val="Arial Cyr"/>
      <family val="2"/>
    </font>
    <font>
      <sz val="14"/>
      <color indexed="8"/>
      <name val="Calibri"/>
      <family val="2"/>
    </font>
    <font>
      <b/>
      <sz val="14"/>
      <color indexed="12"/>
      <name val="Arial CYR"/>
      <family val="2"/>
    </font>
    <font>
      <b/>
      <i/>
      <sz val="20"/>
      <name val="Arial CYR"/>
      <family val="2"/>
    </font>
    <font>
      <sz val="20"/>
      <name val="Arial CYR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26"/>
      <name val="Arial Cyr"/>
      <family val="2"/>
    </font>
    <font>
      <b/>
      <sz val="24"/>
      <name val="Arial Cyr"/>
      <family val="2"/>
    </font>
    <font>
      <b/>
      <u val="single"/>
      <sz val="16"/>
      <name val="Arial Cyr"/>
      <family val="2"/>
    </font>
    <font>
      <sz val="14"/>
      <name val="Arial Black"/>
      <family val="2"/>
    </font>
    <font>
      <b/>
      <sz val="16"/>
      <name val="Times New Roman"/>
      <family val="1"/>
    </font>
    <font>
      <sz val="16"/>
      <name val="Arial Cyr"/>
      <family val="2"/>
    </font>
    <font>
      <b/>
      <sz val="12"/>
      <name val="Arial Black"/>
      <family val="2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55" fillId="0" borderId="0">
      <alignment/>
      <protection/>
    </xf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8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7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4" fontId="14" fillId="34" borderId="11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1" fillId="33" borderId="10" xfId="0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24" fillId="35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4" fontId="20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2" fontId="16" fillId="36" borderId="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2" fontId="20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2" fontId="30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vertical="top" wrapText="1"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7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30" fillId="36" borderId="1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33" borderId="10" xfId="0" applyFont="1" applyFill="1" applyBorder="1" applyAlignment="1">
      <alignment horizontal="left" vertical="center"/>
    </xf>
    <xf numFmtId="0" fontId="30" fillId="36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/>
    </xf>
    <xf numFmtId="0" fontId="38" fillId="0" borderId="0" xfId="0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/>
      <protection/>
    </xf>
    <xf numFmtId="0" fontId="3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9" fillId="38" borderId="15" xfId="0" applyFont="1" applyFill="1" applyBorder="1" applyAlignment="1">
      <alignment horizontal="center" vertical="center" wrapText="1"/>
    </xf>
    <xf numFmtId="0" fontId="60" fillId="38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60" fillId="38" borderId="17" xfId="0" applyFont="1" applyFill="1" applyBorder="1" applyAlignment="1">
      <alignment horizontal="center" vertical="center"/>
    </xf>
    <xf numFmtId="0" fontId="60" fillId="38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31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57" fillId="0" borderId="22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2" fontId="31" fillId="0" borderId="22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7" fillId="38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/>
    </xf>
    <xf numFmtId="0" fontId="69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4" fontId="0" fillId="0" borderId="0" xfId="0" applyNumberForma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7" fillId="39" borderId="10" xfId="0" applyFont="1" applyFill="1" applyBorder="1" applyAlignment="1">
      <alignment horizontal="center" vertical="center"/>
    </xf>
    <xf numFmtId="0" fontId="64" fillId="39" borderId="22" xfId="0" applyFont="1" applyFill="1" applyBorder="1" applyAlignment="1">
      <alignment horizontal="center" vertical="center"/>
    </xf>
    <xf numFmtId="2" fontId="0" fillId="39" borderId="13" xfId="0" applyNumberFormat="1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left" vertical="center"/>
    </xf>
    <xf numFmtId="0" fontId="69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2" fillId="0" borderId="0" xfId="0" applyFont="1" applyFill="1" applyBorder="1" applyAlignment="1">
      <alignment horizontal="left" wrapText="1"/>
    </xf>
    <xf numFmtId="0" fontId="7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 wrapText="1"/>
    </xf>
    <xf numFmtId="0" fontId="75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 horizontal="left" wrapText="1"/>
    </xf>
    <xf numFmtId="0" fontId="76" fillId="0" borderId="0" xfId="0" applyFont="1" applyFill="1" applyBorder="1" applyAlignment="1">
      <alignment horizontal="right" wrapText="1" shrinkToFit="1"/>
    </xf>
    <xf numFmtId="0" fontId="77" fillId="0" borderId="0" xfId="0" applyFont="1" applyFill="1" applyBorder="1" applyAlignment="1">
      <alignment horizontal="left" wrapText="1"/>
    </xf>
    <xf numFmtId="0" fontId="78" fillId="0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0" fontId="72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81" fillId="0" borderId="14" xfId="0" applyFont="1" applyFill="1" applyBorder="1" applyAlignment="1">
      <alignment horizontal="right"/>
    </xf>
    <xf numFmtId="0" fontId="72" fillId="0" borderId="14" xfId="0" applyFont="1" applyFill="1" applyBorder="1" applyAlignment="1">
      <alignment horizontal="center" vertical="center" wrapText="1"/>
    </xf>
    <xf numFmtId="0" fontId="82" fillId="38" borderId="10" xfId="0" applyFont="1" applyFill="1" applyBorder="1" applyAlignment="1">
      <alignment horizontal="left" wrapText="1"/>
    </xf>
    <xf numFmtId="0" fontId="74" fillId="0" borderId="11" xfId="0" applyFont="1" applyBorder="1" applyAlignment="1">
      <alignment horizontal="left" vertical="center" wrapText="1"/>
    </xf>
    <xf numFmtId="0" fontId="72" fillId="39" borderId="10" xfId="0" applyFont="1" applyFill="1" applyBorder="1" applyAlignment="1">
      <alignment horizontal="center" vertical="center" wrapText="1"/>
    </xf>
    <xf numFmtId="0" fontId="73" fillId="39" borderId="10" xfId="0" applyFont="1" applyFill="1" applyBorder="1" applyAlignment="1">
      <alignment horizontal="center" vertical="center"/>
    </xf>
    <xf numFmtId="0" fontId="72" fillId="39" borderId="24" xfId="0" applyFont="1" applyFill="1" applyBorder="1" applyAlignment="1">
      <alignment horizontal="center" vertical="center"/>
    </xf>
    <xf numFmtId="0" fontId="72" fillId="39" borderId="23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wrapText="1"/>
    </xf>
    <xf numFmtId="0" fontId="72" fillId="39" borderId="10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/>
    </xf>
    <xf numFmtId="0" fontId="72" fillId="39" borderId="2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wrapText="1"/>
    </xf>
    <xf numFmtId="0" fontId="83" fillId="0" borderId="10" xfId="0" applyFont="1" applyFill="1" applyBorder="1" applyAlignment="1">
      <alignment horizontal="center"/>
    </xf>
    <xf numFmtId="164" fontId="72" fillId="0" borderId="10" xfId="0" applyNumberFormat="1" applyFont="1" applyFill="1" applyBorder="1" applyAlignment="1">
      <alignment horizontal="center" vertical="center" wrapText="1" shrinkToFit="1"/>
    </xf>
    <xf numFmtId="164" fontId="72" fillId="0" borderId="10" xfId="0" applyNumberFormat="1" applyFont="1" applyBorder="1" applyAlignment="1">
      <alignment horizontal="center" vertical="center" wrapText="1" shrinkToFit="1"/>
    </xf>
    <xf numFmtId="164" fontId="72" fillId="33" borderId="10" xfId="0" applyNumberFormat="1" applyFont="1" applyFill="1" applyBorder="1" applyAlignment="1">
      <alignment horizontal="center" vertical="center" wrapText="1" shrinkToFit="1"/>
    </xf>
    <xf numFmtId="164" fontId="72" fillId="33" borderId="13" xfId="0" applyNumberFormat="1" applyFont="1" applyFill="1" applyBorder="1" applyAlignment="1">
      <alignment horizontal="center" vertical="center" wrapText="1" shrinkToFit="1"/>
    </xf>
    <xf numFmtId="165" fontId="75" fillId="0" borderId="13" xfId="0" applyNumberFormat="1" applyFont="1" applyFill="1" applyBorder="1" applyAlignment="1">
      <alignment horizontal="center" vertical="center"/>
    </xf>
    <xf numFmtId="0" fontId="75" fillId="0" borderId="10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/>
    </xf>
    <xf numFmtId="0" fontId="72" fillId="40" borderId="10" xfId="0" applyFont="1" applyFill="1" applyBorder="1" applyAlignment="1">
      <alignment horizontal="left" wrapText="1"/>
    </xf>
    <xf numFmtId="0" fontId="83" fillId="40" borderId="10" xfId="0" applyFont="1" applyFill="1" applyBorder="1" applyAlignment="1">
      <alignment horizontal="center"/>
    </xf>
    <xf numFmtId="164" fontId="72" fillId="40" borderId="10" xfId="0" applyNumberFormat="1" applyFont="1" applyFill="1" applyBorder="1" applyAlignment="1">
      <alignment horizontal="center" vertical="center" wrapText="1" shrinkToFit="1"/>
    </xf>
    <xf numFmtId="164" fontId="72" fillId="40" borderId="10" xfId="0" applyNumberFormat="1" applyFont="1" applyFill="1" applyBorder="1" applyAlignment="1">
      <alignment horizontal="center" vertical="center" wrapText="1" shrinkToFit="1"/>
    </xf>
    <xf numFmtId="164" fontId="72" fillId="40" borderId="13" xfId="0" applyNumberFormat="1" applyFont="1" applyFill="1" applyBorder="1" applyAlignment="1">
      <alignment horizontal="center" vertical="center" wrapText="1" shrinkToFit="1"/>
    </xf>
    <xf numFmtId="165" fontId="75" fillId="40" borderId="13" xfId="0" applyNumberFormat="1" applyFont="1" applyFill="1" applyBorder="1" applyAlignment="1">
      <alignment horizontal="center" vertical="center"/>
    </xf>
    <xf numFmtId="165" fontId="75" fillId="40" borderId="10" xfId="0" applyNumberFormat="1" applyFont="1" applyFill="1" applyBorder="1" applyAlignment="1">
      <alignment horizontal="center" vertical="center"/>
    </xf>
    <xf numFmtId="164" fontId="4" fillId="40" borderId="19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72" fillId="33" borderId="10" xfId="0" applyFont="1" applyFill="1" applyBorder="1" applyAlignment="1">
      <alignment horizontal="left" wrapText="1"/>
    </xf>
    <xf numFmtId="0" fontId="83" fillId="33" borderId="10" xfId="0" applyFont="1" applyFill="1" applyBorder="1" applyAlignment="1">
      <alignment horizontal="center"/>
    </xf>
    <xf numFmtId="165" fontId="75" fillId="33" borderId="13" xfId="0" applyNumberFormat="1" applyFont="1" applyFill="1" applyBorder="1" applyAlignment="1">
      <alignment horizontal="center" vertical="center"/>
    </xf>
    <xf numFmtId="165" fontId="75" fillId="33" borderId="10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/>
    </xf>
    <xf numFmtId="0" fontId="72" fillId="0" borderId="0" xfId="0" applyFont="1" applyBorder="1" applyAlignment="1">
      <alignment horizontal="left" wrapText="1"/>
    </xf>
    <xf numFmtId="0" fontId="84" fillId="0" borderId="0" xfId="0" applyFont="1" applyBorder="1" applyAlignment="1">
      <alignment horizontal="left" wrapText="1"/>
    </xf>
    <xf numFmtId="0" fontId="84" fillId="0" borderId="0" xfId="0" applyFont="1" applyBorder="1" applyAlignment="1">
      <alignment horizontal="center"/>
    </xf>
    <xf numFmtId="164" fontId="72" fillId="0" borderId="0" xfId="0" applyNumberFormat="1" applyFont="1" applyBorder="1" applyAlignment="1">
      <alignment/>
    </xf>
    <xf numFmtId="165" fontId="75" fillId="0" borderId="0" xfId="0" applyNumberFormat="1" applyFont="1" applyBorder="1" applyAlignment="1">
      <alignment/>
    </xf>
    <xf numFmtId="0" fontId="73" fillId="39" borderId="10" xfId="0" applyFont="1" applyFill="1" applyBorder="1" applyAlignment="1">
      <alignment horizontal="center" vertical="top"/>
    </xf>
    <xf numFmtId="164" fontId="72" fillId="33" borderId="22" xfId="0" applyNumberFormat="1" applyFont="1" applyFill="1" applyBorder="1" applyAlignment="1">
      <alignment horizontal="center" vertical="center" wrapText="1" shrinkToFit="1"/>
    </xf>
    <xf numFmtId="165" fontId="75" fillId="0" borderId="10" xfId="0" applyNumberFormat="1" applyFont="1" applyFill="1" applyBorder="1" applyAlignment="1">
      <alignment horizontal="center" vertical="center"/>
    </xf>
    <xf numFmtId="164" fontId="72" fillId="40" borderId="22" xfId="0" applyNumberFormat="1" applyFont="1" applyFill="1" applyBorder="1" applyAlignment="1">
      <alignment horizontal="center" vertical="center" wrapText="1" shrinkToFit="1"/>
    </xf>
    <xf numFmtId="164" fontId="72" fillId="33" borderId="10" xfId="0" applyNumberFormat="1" applyFont="1" applyFill="1" applyBorder="1" applyAlignment="1">
      <alignment horizontal="center" vertical="center" wrapText="1" shrinkToFit="1"/>
    </xf>
    <xf numFmtId="0" fontId="72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horizontal="center" vertical="center"/>
    </xf>
    <xf numFmtId="164" fontId="72" fillId="0" borderId="10" xfId="0" applyNumberFormat="1" applyFont="1" applyFill="1" applyBorder="1" applyAlignment="1">
      <alignment horizontal="center" vertical="center" wrapText="1" shrinkToFit="1"/>
    </xf>
    <xf numFmtId="164" fontId="72" fillId="0" borderId="22" xfId="0" applyNumberFormat="1" applyFont="1" applyFill="1" applyBorder="1" applyAlignment="1">
      <alignment horizontal="center" vertical="center" wrapText="1" shrinkToFit="1"/>
    </xf>
    <xf numFmtId="0" fontId="75" fillId="40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83" fillId="0" borderId="11" xfId="0" applyFont="1" applyFill="1" applyBorder="1" applyAlignment="1">
      <alignment horizontal="center"/>
    </xf>
    <xf numFmtId="0" fontId="74" fillId="0" borderId="0" xfId="0" applyFont="1" applyBorder="1" applyAlignment="1">
      <alignment horizontal="left" wrapText="1"/>
    </xf>
    <xf numFmtId="0" fontId="85" fillId="0" borderId="0" xfId="0" applyFont="1" applyBorder="1" applyAlignment="1">
      <alignment horizontal="left" wrapText="1"/>
    </xf>
    <xf numFmtId="0" fontId="85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0" fontId="72" fillId="39" borderId="10" xfId="0" applyFont="1" applyFill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2" fillId="39" borderId="10" xfId="0" applyFont="1" applyFill="1" applyBorder="1" applyAlignment="1">
      <alignment horizontal="center"/>
    </xf>
    <xf numFmtId="164" fontId="72" fillId="0" borderId="10" xfId="0" applyNumberFormat="1" applyFont="1" applyFill="1" applyBorder="1" applyAlignment="1">
      <alignment horizontal="center" vertical="center"/>
    </xf>
    <xf numFmtId="164" fontId="72" fillId="33" borderId="10" xfId="0" applyNumberFormat="1" applyFont="1" applyFill="1" applyBorder="1" applyAlignment="1">
      <alignment horizontal="center" vertical="center"/>
    </xf>
    <xf numFmtId="164" fontId="72" fillId="40" borderId="10" xfId="0" applyNumberFormat="1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center" vertical="center" wrapText="1"/>
    </xf>
    <xf numFmtId="0" fontId="83" fillId="40" borderId="10" xfId="0" applyFont="1" applyFill="1" applyBorder="1" applyAlignment="1">
      <alignment horizontal="center" vertical="center" wrapText="1"/>
    </xf>
    <xf numFmtId="165" fontId="75" fillId="0" borderId="20" xfId="0" applyNumberFormat="1" applyFont="1" applyBorder="1" applyAlignment="1">
      <alignment/>
    </xf>
    <xf numFmtId="0" fontId="86" fillId="39" borderId="10" xfId="0" applyFont="1" applyFill="1" applyBorder="1" applyAlignment="1">
      <alignment horizontal="center" vertical="top"/>
    </xf>
    <xf numFmtId="0" fontId="84" fillId="0" borderId="10" xfId="0" applyFont="1" applyFill="1" applyBorder="1" applyAlignment="1">
      <alignment horizontal="center"/>
    </xf>
    <xf numFmtId="0" fontId="84" fillId="40" borderId="1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0" fontId="77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center" vertical="center" wrapText="1" shrinkToFit="1"/>
    </xf>
    <xf numFmtId="0" fontId="74" fillId="0" borderId="20" xfId="0" applyFont="1" applyBorder="1" applyAlignment="1">
      <alignment horizontal="left"/>
    </xf>
    <xf numFmtId="0" fontId="72" fillId="36" borderId="10" xfId="0" applyFont="1" applyFill="1" applyBorder="1" applyAlignment="1">
      <alignment horizontal="left" wrapText="1"/>
    </xf>
    <xf numFmtId="0" fontId="83" fillId="36" borderId="10" xfId="0" applyFont="1" applyFill="1" applyBorder="1" applyAlignment="1">
      <alignment horizontal="center"/>
    </xf>
    <xf numFmtId="164" fontId="72" fillId="36" borderId="10" xfId="0" applyNumberFormat="1" applyFont="1" applyFill="1" applyBorder="1" applyAlignment="1">
      <alignment horizontal="center" vertical="center" wrapText="1" shrinkToFit="1"/>
    </xf>
    <xf numFmtId="164" fontId="72" fillId="36" borderId="10" xfId="0" applyNumberFormat="1" applyFont="1" applyFill="1" applyBorder="1" applyAlignment="1">
      <alignment horizontal="center" vertical="center" wrapText="1" shrinkToFit="1"/>
    </xf>
    <xf numFmtId="164" fontId="72" fillId="36" borderId="22" xfId="0" applyNumberFormat="1" applyFont="1" applyFill="1" applyBorder="1" applyAlignment="1">
      <alignment horizontal="center" vertical="center" wrapText="1" shrinkToFit="1"/>
    </xf>
    <xf numFmtId="165" fontId="75" fillId="36" borderId="10" xfId="0" applyNumberFormat="1" applyFont="1" applyFill="1" applyBorder="1" applyAlignment="1">
      <alignment horizontal="center" vertical="center"/>
    </xf>
    <xf numFmtId="0" fontId="75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2" fillId="0" borderId="10" xfId="0" applyFont="1" applyBorder="1" applyAlignment="1">
      <alignment horizontal="left" wrapText="1"/>
    </xf>
    <xf numFmtId="0" fontId="83" fillId="0" borderId="10" xfId="0" applyFont="1" applyBorder="1" applyAlignment="1">
      <alignment horizontal="center"/>
    </xf>
    <xf numFmtId="165" fontId="75" fillId="0" borderId="10" xfId="0" applyNumberFormat="1" applyFont="1" applyBorder="1" applyAlignment="1">
      <alignment horizontal="center" vertical="center"/>
    </xf>
    <xf numFmtId="0" fontId="72" fillId="33" borderId="25" xfId="0" applyFont="1" applyFill="1" applyBorder="1" applyAlignment="1">
      <alignment horizontal="left" wrapText="1"/>
    </xf>
    <xf numFmtId="0" fontId="80" fillId="33" borderId="25" xfId="0" applyFont="1" applyFill="1" applyBorder="1" applyAlignment="1">
      <alignment horizontal="left" wrapText="1"/>
    </xf>
    <xf numFmtId="0" fontId="84" fillId="33" borderId="25" xfId="0" applyFont="1" applyFill="1" applyBorder="1" applyAlignment="1">
      <alignment horizontal="center"/>
    </xf>
    <xf numFmtId="164" fontId="72" fillId="33" borderId="25" xfId="0" applyNumberFormat="1" applyFont="1" applyFill="1" applyBorder="1" applyAlignment="1">
      <alignment horizontal="center" vertical="center" wrapText="1" shrinkToFit="1"/>
    </xf>
    <xf numFmtId="165" fontId="75" fillId="33" borderId="25" xfId="0" applyNumberFormat="1" applyFont="1" applyFill="1" applyBorder="1" applyAlignment="1">
      <alignment horizontal="center" vertical="center"/>
    </xf>
    <xf numFmtId="0" fontId="75" fillId="33" borderId="25" xfId="0" applyNumberFormat="1" applyFont="1" applyFill="1" applyBorder="1" applyAlignment="1">
      <alignment horizontal="center" vertical="center"/>
    </xf>
    <xf numFmtId="0" fontId="82" fillId="38" borderId="26" xfId="0" applyFont="1" applyFill="1" applyBorder="1" applyAlignment="1">
      <alignment horizontal="center" wrapText="1"/>
    </xf>
    <xf numFmtId="164" fontId="72" fillId="38" borderId="25" xfId="0" applyNumberFormat="1" applyFont="1" applyFill="1" applyBorder="1" applyAlignment="1">
      <alignment horizontal="center" vertical="center" wrapText="1" shrinkToFit="1"/>
    </xf>
    <xf numFmtId="165" fontId="75" fillId="38" borderId="25" xfId="0" applyNumberFormat="1" applyFont="1" applyFill="1" applyBorder="1" applyAlignment="1">
      <alignment horizontal="center" vertical="center"/>
    </xf>
    <xf numFmtId="0" fontId="75" fillId="38" borderId="25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 shrinkToFit="1"/>
    </xf>
    <xf numFmtId="0" fontId="73" fillId="0" borderId="10" xfId="0" applyFont="1" applyFill="1" applyBorder="1" applyAlignment="1">
      <alignment horizontal="left" vertical="center"/>
    </xf>
    <xf numFmtId="164" fontId="73" fillId="0" borderId="10" xfId="0" applyNumberFormat="1" applyFont="1" applyFill="1" applyBorder="1" applyAlignment="1">
      <alignment horizontal="center" vertical="center" wrapText="1" shrinkToFit="1"/>
    </xf>
    <xf numFmtId="0" fontId="72" fillId="40" borderId="10" xfId="0" applyFont="1" applyFill="1" applyBorder="1" applyAlignment="1">
      <alignment horizontal="center" vertical="center" wrapText="1" shrinkToFit="1"/>
    </xf>
    <xf numFmtId="0" fontId="73" fillId="40" borderId="10" xfId="0" applyFont="1" applyFill="1" applyBorder="1" applyAlignment="1">
      <alignment horizontal="left" vertical="center"/>
    </xf>
    <xf numFmtId="164" fontId="73" fillId="40" borderId="10" xfId="0" applyNumberFormat="1" applyFont="1" applyFill="1" applyBorder="1" applyAlignment="1">
      <alignment horizontal="center" vertical="center" wrapText="1" shrinkToFit="1"/>
    </xf>
    <xf numFmtId="0" fontId="74" fillId="0" borderId="25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center" wrapText="1"/>
    </xf>
    <xf numFmtId="0" fontId="75" fillId="0" borderId="0" xfId="0" applyFont="1" applyAlignment="1">
      <alignment wrapText="1"/>
    </xf>
    <xf numFmtId="0" fontId="78" fillId="0" borderId="0" xfId="0" applyFont="1" applyAlignment="1">
      <alignment wrapText="1"/>
    </xf>
    <xf numFmtId="0" fontId="78" fillId="0" borderId="0" xfId="0" applyFont="1" applyAlignment="1">
      <alignment/>
    </xf>
    <xf numFmtId="0" fontId="75" fillId="0" borderId="0" xfId="0" applyFont="1" applyAlignment="1">
      <alignment/>
    </xf>
    <xf numFmtId="0" fontId="55" fillId="0" borderId="0" xfId="52" applyFill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55" fillId="0" borderId="0" xfId="52">
      <alignment/>
      <protection/>
    </xf>
    <xf numFmtId="0" fontId="31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56" fillId="0" borderId="0" xfId="52" applyFont="1" applyFill="1" applyBorder="1" applyAlignment="1">
      <alignment horizontal="right"/>
      <protection/>
    </xf>
    <xf numFmtId="0" fontId="87" fillId="0" borderId="0" xfId="52" applyFont="1" applyFill="1" applyBorder="1" applyAlignment="1">
      <alignment horizontal="left"/>
      <protection/>
    </xf>
    <xf numFmtId="0" fontId="4" fillId="0" borderId="0" xfId="52" applyFont="1" applyFill="1" applyBorder="1" applyAlignment="1">
      <alignment/>
      <protection/>
    </xf>
    <xf numFmtId="0" fontId="88" fillId="0" borderId="0" xfId="52" applyFont="1">
      <alignment/>
      <protection/>
    </xf>
    <xf numFmtId="0" fontId="32" fillId="0" borderId="0" xfId="52" applyFont="1" applyFill="1" applyBorder="1" applyAlignment="1">
      <alignment horizontal="right"/>
      <protection/>
    </xf>
    <xf numFmtId="0" fontId="0" fillId="0" borderId="0" xfId="52" applyFont="1" applyFill="1" applyBorder="1">
      <alignment/>
      <protection/>
    </xf>
    <xf numFmtId="0" fontId="4" fillId="0" borderId="0" xfId="52" applyFont="1" applyFill="1" applyBorder="1" applyAlignment="1">
      <alignment wrapText="1" shrinkToFit="1"/>
      <protection/>
    </xf>
    <xf numFmtId="0" fontId="89" fillId="0" borderId="0" xfId="52" applyFont="1" applyFill="1" applyBorder="1" applyAlignment="1">
      <alignment horizontal="right" wrapText="1" shrinkToFit="1"/>
      <protection/>
    </xf>
    <xf numFmtId="0" fontId="63" fillId="0" borderId="0" xfId="52" applyFont="1" applyFill="1" applyBorder="1" applyAlignment="1">
      <alignment horizontal="left"/>
      <protection/>
    </xf>
    <xf numFmtId="0" fontId="0" fillId="0" borderId="0" xfId="52" applyFont="1" applyFill="1" applyBorder="1" applyAlignment="1">
      <alignment horizontal="left"/>
      <protection/>
    </xf>
    <xf numFmtId="0" fontId="31" fillId="0" borderId="0" xfId="52" applyFont="1" applyFill="1" applyBorder="1" applyAlignment="1">
      <alignment horizontal="left"/>
      <protection/>
    </xf>
    <xf numFmtId="0" fontId="32" fillId="0" borderId="0" xfId="52" applyFont="1" applyFill="1" applyBorder="1" applyAlignment="1">
      <alignment horizontal="left"/>
      <protection/>
    </xf>
    <xf numFmtId="0" fontId="4" fillId="0" borderId="0" xfId="52" applyFont="1" applyFill="1" applyBorder="1" applyAlignment="1">
      <alignment horizontal="left"/>
      <protection/>
    </xf>
    <xf numFmtId="0" fontId="55" fillId="0" borderId="0" xfId="52" applyFill="1" applyBorder="1">
      <alignment/>
      <protection/>
    </xf>
    <xf numFmtId="0" fontId="4" fillId="0" borderId="0" xfId="52" applyFont="1" applyFill="1" applyBorder="1" applyAlignment="1">
      <alignment horizontal="right"/>
      <protection/>
    </xf>
    <xf numFmtId="0" fontId="92" fillId="0" borderId="0" xfId="52" applyFont="1" applyAlignment="1">
      <alignment horizontal="right"/>
      <protection/>
    </xf>
    <xf numFmtId="0" fontId="94" fillId="0" borderId="27" xfId="52" applyFont="1" applyBorder="1" applyAlignment="1">
      <alignment vertical="center"/>
      <protection/>
    </xf>
    <xf numFmtId="0" fontId="95" fillId="37" borderId="27" xfId="52" applyFont="1" applyFill="1" applyBorder="1" applyAlignment="1">
      <alignment horizontal="center" vertical="center"/>
      <protection/>
    </xf>
    <xf numFmtId="0" fontId="94" fillId="0" borderId="27" xfId="52" applyFont="1" applyFill="1" applyBorder="1" applyAlignment="1">
      <alignment vertical="center"/>
      <protection/>
    </xf>
    <xf numFmtId="0" fontId="5" fillId="39" borderId="28" xfId="52" applyFont="1" applyFill="1" applyBorder="1" applyAlignment="1">
      <alignment horizontal="center" vertical="center" wrapText="1"/>
      <protection/>
    </xf>
    <xf numFmtId="0" fontId="5" fillId="39" borderId="29" xfId="52" applyFont="1" applyFill="1" applyBorder="1" applyAlignment="1">
      <alignment horizontal="center" vertical="center" wrapText="1"/>
      <protection/>
    </xf>
    <xf numFmtId="0" fontId="5" fillId="39" borderId="30" xfId="52" applyFont="1" applyFill="1" applyBorder="1" applyAlignment="1">
      <alignment horizontal="center" vertical="center" wrapText="1"/>
      <protection/>
    </xf>
    <xf numFmtId="0" fontId="5" fillId="40" borderId="10" xfId="52" applyFont="1" applyFill="1" applyBorder="1" applyAlignment="1">
      <alignment horizontal="center" vertical="center" wrapText="1"/>
      <protection/>
    </xf>
    <xf numFmtId="0" fontId="63" fillId="40" borderId="10" xfId="52" applyFont="1" applyFill="1" applyBorder="1" applyAlignment="1">
      <alignment horizontal="center" vertical="center" wrapText="1"/>
      <protection/>
    </xf>
    <xf numFmtId="0" fontId="5" fillId="41" borderId="10" xfId="52" applyFont="1" applyFill="1" applyBorder="1" applyAlignment="1">
      <alignment horizontal="center" vertical="center" wrapText="1"/>
      <protection/>
    </xf>
    <xf numFmtId="0" fontId="63" fillId="41" borderId="10" xfId="52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63" fillId="37" borderId="10" xfId="52" applyFont="1" applyFill="1" applyBorder="1" applyAlignment="1">
      <alignment horizontal="center" vertical="center" wrapText="1"/>
      <protection/>
    </xf>
    <xf numFmtId="0" fontId="10" fillId="42" borderId="31" xfId="52" applyFont="1" applyFill="1" applyBorder="1" applyAlignment="1">
      <alignment vertical="center"/>
      <protection/>
    </xf>
    <xf numFmtId="0" fontId="30" fillId="42" borderId="26" xfId="52" applyFont="1" applyFill="1" applyBorder="1" applyAlignment="1">
      <alignment vertical="center"/>
      <protection/>
    </xf>
    <xf numFmtId="0" fontId="30" fillId="42" borderId="32" xfId="52" applyFont="1" applyFill="1" applyBorder="1" applyAlignment="1">
      <alignment vertical="center"/>
      <protection/>
    </xf>
    <xf numFmtId="0" fontId="5" fillId="40" borderId="33" xfId="52" applyFont="1" applyFill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vertical="center" wrapText="1"/>
      <protection/>
    </xf>
    <xf numFmtId="0" fontId="87" fillId="40" borderId="10" xfId="52" applyFont="1" applyFill="1" applyBorder="1" applyAlignment="1">
      <alignment horizontal="center" vertical="center" wrapText="1"/>
      <protection/>
    </xf>
    <xf numFmtId="0" fontId="87" fillId="41" borderId="10" xfId="52" applyFont="1" applyFill="1" applyBorder="1" applyAlignment="1">
      <alignment horizontal="center" vertical="center" wrapText="1"/>
      <protection/>
    </xf>
    <xf numFmtId="0" fontId="87" fillId="37" borderId="10" xfId="52" applyFont="1" applyFill="1" applyBorder="1" applyAlignment="1">
      <alignment horizontal="center" vertical="center" wrapText="1"/>
      <protection/>
    </xf>
    <xf numFmtId="0" fontId="5" fillId="40" borderId="34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166" fontId="32" fillId="0" borderId="10" xfId="52" applyNumberFormat="1" applyFont="1" applyBorder="1" applyAlignment="1">
      <alignment horizontal="center" vertical="center" wrapText="1"/>
      <protection/>
    </xf>
    <xf numFmtId="0" fontId="10" fillId="42" borderId="35" xfId="52" applyFont="1" applyFill="1" applyBorder="1" applyAlignment="1">
      <alignment horizontal="center" vertical="center"/>
      <protection/>
    </xf>
    <xf numFmtId="2" fontId="32" fillId="0" borderId="10" xfId="52" applyNumberFormat="1" applyFont="1" applyBorder="1" applyAlignment="1">
      <alignment horizontal="center" vertical="center" wrapText="1"/>
      <protection/>
    </xf>
    <xf numFmtId="166" fontId="32" fillId="0" borderId="10" xfId="52" applyNumberFormat="1" applyFont="1" applyBorder="1" applyAlignment="1">
      <alignment horizontal="center" vertical="center" wrapText="1"/>
      <protection/>
    </xf>
    <xf numFmtId="0" fontId="72" fillId="42" borderId="35" xfId="52" applyFont="1" applyFill="1" applyBorder="1" applyAlignment="1">
      <alignment horizontal="center" vertical="center" wrapText="1"/>
      <protection/>
    </xf>
    <xf numFmtId="0" fontId="5" fillId="40" borderId="33" xfId="52" applyFont="1" applyFill="1" applyBorder="1" applyAlignment="1">
      <alignment horizontal="left" vertical="center" wrapText="1"/>
      <protection/>
    </xf>
    <xf numFmtId="0" fontId="10" fillId="42" borderId="35" xfId="52" applyNumberFormat="1" applyFont="1" applyFill="1" applyBorder="1" applyAlignment="1">
      <alignment horizontal="center" vertical="center"/>
      <protection/>
    </xf>
    <xf numFmtId="0" fontId="100" fillId="33" borderId="31" xfId="52" applyFont="1" applyFill="1" applyBorder="1" applyAlignment="1">
      <alignment vertical="center"/>
      <protection/>
    </xf>
    <xf numFmtId="0" fontId="14" fillId="33" borderId="26" xfId="52" applyFont="1" applyFill="1" applyBorder="1" applyAlignment="1">
      <alignment vertical="center"/>
      <protection/>
    </xf>
    <xf numFmtId="0" fontId="28" fillId="33" borderId="10" xfId="52" applyFont="1" applyFill="1" applyBorder="1" applyAlignment="1">
      <alignment horizontal="center" vertical="center"/>
      <protection/>
    </xf>
    <xf numFmtId="0" fontId="28" fillId="33" borderId="10" xfId="52" applyFont="1" applyFill="1" applyBorder="1" applyAlignment="1">
      <alignment horizontal="center" vertical="center" wrapText="1" shrinkToFit="1"/>
      <protection/>
    </xf>
    <xf numFmtId="0" fontId="28" fillId="40" borderId="10" xfId="52" applyFont="1" applyFill="1" applyBorder="1" applyAlignment="1">
      <alignment horizontal="center" vertical="center"/>
      <protection/>
    </xf>
    <xf numFmtId="0" fontId="28" fillId="41" borderId="10" xfId="52" applyFont="1" applyFill="1" applyBorder="1" applyAlignment="1">
      <alignment horizontal="center" vertical="center"/>
      <protection/>
    </xf>
    <xf numFmtId="0" fontId="28" fillId="37" borderId="10" xfId="52" applyFont="1" applyFill="1" applyBorder="1" applyAlignment="1">
      <alignment horizontal="center" vertical="center"/>
      <protection/>
    </xf>
    <xf numFmtId="49" fontId="32" fillId="0" borderId="10" xfId="52" applyNumberFormat="1" applyFont="1" applyBorder="1" applyAlignment="1">
      <alignment horizontal="center" vertical="center" wrapText="1"/>
      <protection/>
    </xf>
    <xf numFmtId="0" fontId="5" fillId="40" borderId="10" xfId="52" applyFont="1" applyFill="1" applyBorder="1" applyAlignment="1">
      <alignment horizontal="center" vertical="center" wrapText="1"/>
      <protection/>
    </xf>
    <xf numFmtId="0" fontId="5" fillId="41" borderId="10" xfId="52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5" fillId="40" borderId="17" xfId="52" applyFont="1" applyFill="1" applyBorder="1" applyAlignment="1">
      <alignment horizontal="center" vertical="center" wrapText="1"/>
      <protection/>
    </xf>
    <xf numFmtId="49" fontId="32" fillId="0" borderId="36" xfId="52" applyNumberFormat="1" applyFont="1" applyBorder="1" applyAlignment="1">
      <alignment horizontal="center" vertical="center" wrapText="1"/>
      <protection/>
    </xf>
    <xf numFmtId="0" fontId="32" fillId="0" borderId="36" xfId="52" applyFont="1" applyBorder="1" applyAlignment="1">
      <alignment horizontal="center" vertical="center" wrapText="1"/>
      <protection/>
    </xf>
    <xf numFmtId="0" fontId="4" fillId="33" borderId="24" xfId="0" applyFont="1" applyFill="1" applyBorder="1" applyAlignment="1">
      <alignment horizontal="left" vertical="center"/>
    </xf>
    <xf numFmtId="0" fontId="69" fillId="33" borderId="24" xfId="0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left" vertical="center"/>
    </xf>
    <xf numFmtId="0" fontId="69" fillId="33" borderId="37" xfId="0" applyFont="1" applyFill="1" applyBorder="1" applyAlignment="1">
      <alignment horizontal="center"/>
    </xf>
    <xf numFmtId="2" fontId="4" fillId="33" borderId="37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wrapText="1"/>
    </xf>
    <xf numFmtId="0" fontId="15" fillId="0" borderId="37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7</xdr:row>
      <xdr:rowOff>123825</xdr:rowOff>
    </xdr:from>
    <xdr:to>
      <xdr:col>3</xdr:col>
      <xdr:colOff>1857375</xdr:colOff>
      <xdr:row>10</xdr:row>
      <xdr:rowOff>190500</xdr:rowOff>
    </xdr:to>
    <xdr:grpSp>
      <xdr:nvGrpSpPr>
        <xdr:cNvPr id="1" name="Group 49"/>
        <xdr:cNvGrpSpPr>
          <a:grpSpLocks/>
        </xdr:cNvGrpSpPr>
      </xdr:nvGrpSpPr>
      <xdr:grpSpPr>
        <a:xfrm>
          <a:off x="9153525" y="1219200"/>
          <a:ext cx="1714500" cy="685800"/>
          <a:chOff x="13293" y="1926"/>
          <a:chExt cx="2475" cy="1068"/>
        </a:xfrm>
        <a:solidFill>
          <a:srgbClr val="FFFFFF"/>
        </a:solidFill>
      </xdr:grpSpPr>
      <xdr:pic>
        <xdr:nvPicPr>
          <xdr:cNvPr id="2" name="Picture 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293" y="1926"/>
            <a:ext cx="2475" cy="56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Picture 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293" y="2492"/>
            <a:ext cx="2475" cy="5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3057525</xdr:colOff>
      <xdr:row>1</xdr:row>
      <xdr:rowOff>180975</xdr:rowOff>
    </xdr:from>
    <xdr:to>
      <xdr:col>2</xdr:col>
      <xdr:colOff>962025</xdr:colOff>
      <xdr:row>7</xdr:row>
      <xdr:rowOff>19050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180975"/>
          <a:ext cx="50006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85725</xdr:colOff>
      <xdr:row>44</xdr:row>
      <xdr:rowOff>9525</xdr:rowOff>
    </xdr:from>
    <xdr:to>
      <xdr:col>3</xdr:col>
      <xdr:colOff>1952625</xdr:colOff>
      <xdr:row>46</xdr:row>
      <xdr:rowOff>314325</xdr:rowOff>
    </xdr:to>
    <xdr:grpSp>
      <xdr:nvGrpSpPr>
        <xdr:cNvPr id="5" name="Group 49"/>
        <xdr:cNvGrpSpPr>
          <a:grpSpLocks/>
        </xdr:cNvGrpSpPr>
      </xdr:nvGrpSpPr>
      <xdr:grpSpPr>
        <a:xfrm>
          <a:off x="9086850" y="19935825"/>
          <a:ext cx="1866900" cy="742950"/>
          <a:chOff x="13200" y="31437"/>
          <a:chExt cx="2700" cy="1171"/>
        </a:xfrm>
        <a:solidFill>
          <a:srgbClr val="FFFFFF"/>
        </a:solidFill>
      </xdr:grpSpPr>
      <xdr:pic>
        <xdr:nvPicPr>
          <xdr:cNvPr id="6" name="Picture 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200" y="31437"/>
            <a:ext cx="2700" cy="61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7" name="Picture 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200" y="32058"/>
            <a:ext cx="2700" cy="55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0</xdr:col>
      <xdr:colOff>3162300</xdr:colOff>
      <xdr:row>38</xdr:row>
      <xdr:rowOff>190500</xdr:rowOff>
    </xdr:from>
    <xdr:to>
      <xdr:col>2</xdr:col>
      <xdr:colOff>1047750</xdr:colOff>
      <xdr:row>42</xdr:row>
      <xdr:rowOff>190500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62300" y="18630900"/>
          <a:ext cx="49815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3657600</xdr:colOff>
      <xdr:row>0</xdr:row>
      <xdr:rowOff>247650</xdr:rowOff>
    </xdr:from>
    <xdr:to>
      <xdr:col>3</xdr:col>
      <xdr:colOff>800100</xdr:colOff>
      <xdr:row>5</xdr:row>
      <xdr:rowOff>152400</xdr:rowOff>
    </xdr:to>
    <xdr:pic>
      <xdr:nvPicPr>
        <xdr:cNvPr id="1" name="Рисунок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247650"/>
          <a:ext cx="50006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sty_arina@mail.ru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sty_arina@mail.ru" TargetMode="Externa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sty_arina@mail.ru" TargetMode="External" /><Relationship Id="rId2" Type="http://schemas.openxmlformats.org/officeDocument/2006/relationships/comments" Target="../comments3.xm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sty_arina@mail.ru" TargetMode="External" /><Relationship Id="rId2" Type="http://schemas.openxmlformats.org/officeDocument/2006/relationships/hyperlink" Target="mailto:nasty_arina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sty_arina@mail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zoomScale="65" zoomScaleNormal="65" zoomScaleSheetLayoutView="25" zoomScalePageLayoutView="0" workbookViewId="0" topLeftCell="A1">
      <selection activeCell="B56" sqref="B56:X56"/>
    </sheetView>
  </sheetViews>
  <sheetFormatPr defaultColWidth="9.00390625" defaultRowHeight="45.75" customHeight="1"/>
  <cols>
    <col min="1" max="1" width="2.00390625" style="328" customWidth="1"/>
    <col min="2" max="3" width="10.875" style="328" customWidth="1"/>
    <col min="4" max="4" width="10.25390625" style="328" customWidth="1"/>
    <col min="5" max="5" width="9.125" style="328" customWidth="1"/>
    <col min="6" max="6" width="8.625" style="328" customWidth="1"/>
    <col min="7" max="7" width="8.125" style="328" customWidth="1"/>
    <col min="8" max="8" width="7.125" style="328" customWidth="1"/>
    <col min="9" max="9" width="8.125" style="328" customWidth="1"/>
    <col min="10" max="10" width="6.75390625" style="328" customWidth="1"/>
    <col min="11" max="11" width="6.875" style="328" customWidth="1"/>
    <col min="12" max="12" width="7.25390625" style="328" customWidth="1"/>
    <col min="13" max="13" width="7.75390625" style="328" customWidth="1"/>
    <col min="14" max="14" width="8.625" style="328" customWidth="1"/>
    <col min="15" max="15" width="8.75390625" style="328" customWidth="1"/>
    <col min="16" max="16" width="5.375" style="328" customWidth="1"/>
    <col min="17" max="17" width="7.125" style="328" customWidth="1"/>
    <col min="18" max="18" width="6.125" style="328" customWidth="1"/>
    <col min="19" max="19" width="11.25390625" style="328" customWidth="1"/>
    <col min="20" max="20" width="11.625" style="328" customWidth="1"/>
    <col min="21" max="21" width="10.875" style="328" customWidth="1"/>
    <col min="22" max="22" width="13.25390625" style="328" customWidth="1"/>
    <col min="23" max="23" width="12.25390625" style="328" customWidth="1"/>
    <col min="24" max="24" width="13.625" style="328" customWidth="1"/>
    <col min="25" max="25" width="1.625" style="328" customWidth="1"/>
    <col min="26" max="16384" width="9.125" style="328" customWidth="1"/>
  </cols>
  <sheetData>
    <row r="1" spans="1:24" ht="34.5" customHeight="1">
      <c r="A1" s="326"/>
      <c r="B1" s="327" t="s">
        <v>1</v>
      </c>
      <c r="C1" s="327"/>
      <c r="D1" s="327"/>
      <c r="F1" s="329"/>
      <c r="G1" s="329"/>
      <c r="H1" s="329"/>
      <c r="I1" s="330"/>
      <c r="J1" s="330"/>
      <c r="K1" s="330"/>
      <c r="L1" s="330"/>
      <c r="M1" s="330"/>
      <c r="N1" s="330"/>
      <c r="O1" s="330"/>
      <c r="P1" s="330"/>
      <c r="Q1" s="330"/>
      <c r="X1" s="331" t="s">
        <v>2</v>
      </c>
    </row>
    <row r="2" spans="1:24" ht="28.5" customHeight="1">
      <c r="A2" s="326"/>
      <c r="B2" s="332" t="s">
        <v>362</v>
      </c>
      <c r="C2" s="332"/>
      <c r="D2" s="332"/>
      <c r="E2" s="332"/>
      <c r="F2" s="332"/>
      <c r="H2" s="333"/>
      <c r="I2" s="333"/>
      <c r="J2" s="333"/>
      <c r="K2" s="333"/>
      <c r="L2" s="333"/>
      <c r="M2" s="333"/>
      <c r="N2" s="333"/>
      <c r="R2" s="334"/>
      <c r="S2" s="334"/>
      <c r="T2" s="334"/>
      <c r="U2" s="334"/>
      <c r="V2" s="334"/>
      <c r="W2" s="334"/>
      <c r="X2" s="335" t="s">
        <v>4</v>
      </c>
    </row>
    <row r="3" spans="1:24" ht="24.75" customHeight="1">
      <c r="A3" s="326"/>
      <c r="B3" s="332" t="s">
        <v>363</v>
      </c>
      <c r="C3" s="332"/>
      <c r="D3" s="332"/>
      <c r="E3" s="332"/>
      <c r="F3" s="336"/>
      <c r="H3" s="337"/>
      <c r="I3" s="337"/>
      <c r="J3" s="337"/>
      <c r="K3" s="337"/>
      <c r="L3" s="337"/>
      <c r="M3" s="337"/>
      <c r="N3" s="337"/>
      <c r="R3" s="338" t="s">
        <v>241</v>
      </c>
      <c r="S3" s="338"/>
      <c r="T3" s="338"/>
      <c r="U3" s="338"/>
      <c r="V3" s="338"/>
      <c r="W3" s="338"/>
      <c r="X3" s="338"/>
    </row>
    <row r="4" spans="1:24" ht="24.75" customHeight="1">
      <c r="A4" s="326"/>
      <c r="B4" s="339" t="s">
        <v>7</v>
      </c>
      <c r="C4" s="339"/>
      <c r="D4" s="339"/>
      <c r="E4" s="340"/>
      <c r="F4" s="336"/>
      <c r="H4" s="333"/>
      <c r="I4" s="333"/>
      <c r="J4" s="333"/>
      <c r="K4" s="333"/>
      <c r="L4" s="333"/>
      <c r="M4" s="333"/>
      <c r="N4" s="333"/>
      <c r="R4" s="334"/>
      <c r="S4" s="334"/>
      <c r="T4" s="334"/>
      <c r="U4" s="334"/>
      <c r="V4" s="334"/>
      <c r="W4" s="334"/>
      <c r="X4" s="335" t="s">
        <v>364</v>
      </c>
    </row>
    <row r="5" spans="1:24" ht="21" customHeight="1">
      <c r="A5" s="326"/>
      <c r="B5" s="341" t="s">
        <v>365</v>
      </c>
      <c r="C5" s="341"/>
      <c r="D5" s="341"/>
      <c r="E5" s="336"/>
      <c r="F5" s="336"/>
      <c r="H5" s="333"/>
      <c r="I5" s="333"/>
      <c r="J5" s="333"/>
      <c r="K5" s="333"/>
      <c r="L5" s="333"/>
      <c r="M5" s="333"/>
      <c r="N5" s="333"/>
      <c r="R5" s="334"/>
      <c r="S5" s="334"/>
      <c r="T5" s="334"/>
      <c r="U5" s="334"/>
      <c r="V5" s="334"/>
      <c r="W5" s="334"/>
      <c r="X5" s="335" t="s">
        <v>366</v>
      </c>
    </row>
    <row r="6" spans="1:24" ht="27" customHeight="1">
      <c r="A6" s="326"/>
      <c r="B6" s="342" t="s">
        <v>11</v>
      </c>
      <c r="C6" s="343"/>
      <c r="D6" s="343"/>
      <c r="E6" s="344"/>
      <c r="F6" s="344"/>
      <c r="G6" s="345"/>
      <c r="H6" s="345"/>
      <c r="I6" s="345"/>
      <c r="J6" s="345"/>
      <c r="K6" s="345"/>
      <c r="L6" s="345"/>
      <c r="M6" s="345"/>
      <c r="N6" s="345"/>
      <c r="X6" s="346" t="s">
        <v>367</v>
      </c>
    </row>
    <row r="7" spans="3:24" ht="45.75" customHeight="1" thickBot="1">
      <c r="C7" s="347"/>
      <c r="D7" s="347"/>
      <c r="E7" s="347"/>
      <c r="F7" s="347"/>
      <c r="H7" s="348" t="s">
        <v>368</v>
      </c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9"/>
      <c r="U7" s="349"/>
      <c r="V7" s="347"/>
      <c r="W7" s="347"/>
      <c r="X7" s="347"/>
    </row>
    <row r="8" spans="2:24" ht="45.75" customHeight="1" thickBot="1">
      <c r="B8" s="350" t="s">
        <v>369</v>
      </c>
      <c r="C8" s="350"/>
      <c r="D8" s="350"/>
      <c r="E8" s="350"/>
      <c r="F8" s="350"/>
      <c r="G8" s="351" t="s">
        <v>370</v>
      </c>
      <c r="H8" s="351"/>
      <c r="I8" s="351" t="s">
        <v>371</v>
      </c>
      <c r="J8" s="351"/>
      <c r="K8" s="351"/>
      <c r="L8" s="351"/>
      <c r="M8" s="351" t="s">
        <v>372</v>
      </c>
      <c r="N8" s="351"/>
      <c r="O8" s="351"/>
      <c r="P8" s="351" t="s">
        <v>373</v>
      </c>
      <c r="Q8" s="351"/>
      <c r="R8" s="351"/>
      <c r="S8" s="352" t="s">
        <v>374</v>
      </c>
      <c r="T8" s="352"/>
      <c r="U8" s="352"/>
      <c r="V8" s="352"/>
      <c r="W8" s="352"/>
      <c r="X8" s="352"/>
    </row>
    <row r="9" spans="2:24" ht="45.75" customHeight="1">
      <c r="B9" s="350"/>
      <c r="C9" s="350"/>
      <c r="D9" s="350"/>
      <c r="E9" s="350"/>
      <c r="F9" s="350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3" t="s">
        <v>375</v>
      </c>
      <c r="T9" s="354" t="s">
        <v>376</v>
      </c>
      <c r="U9" s="355" t="s">
        <v>377</v>
      </c>
      <c r="V9" s="356" t="s">
        <v>378</v>
      </c>
      <c r="W9" s="357" t="s">
        <v>379</v>
      </c>
      <c r="X9" s="358" t="s">
        <v>380</v>
      </c>
    </row>
    <row r="10" spans="2:24" ht="12.75" customHeight="1" hidden="1">
      <c r="B10" s="359" t="s">
        <v>381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1"/>
    </row>
    <row r="11" spans="2:24" ht="12.75" customHeight="1" hidden="1">
      <c r="B11" s="362" t="s">
        <v>382</v>
      </c>
      <c r="C11" s="362"/>
      <c r="D11" s="362"/>
      <c r="E11" s="362"/>
      <c r="F11" s="362"/>
      <c r="G11" s="363" t="s">
        <v>383</v>
      </c>
      <c r="H11" s="363"/>
      <c r="I11" s="364" t="s">
        <v>384</v>
      </c>
      <c r="J11" s="364"/>
      <c r="K11" s="364"/>
      <c r="L11" s="364"/>
      <c r="M11" s="365">
        <v>1</v>
      </c>
      <c r="N11" s="365">
        <v>21.6</v>
      </c>
      <c r="O11" s="365">
        <v>1.08</v>
      </c>
      <c r="P11" s="364">
        <v>0.044</v>
      </c>
      <c r="Q11" s="364"/>
      <c r="R11" s="364"/>
      <c r="S11" s="353">
        <v>1300</v>
      </c>
      <c r="T11" s="353">
        <f>S11*0.05</f>
        <v>65</v>
      </c>
      <c r="U11" s="355">
        <v>1250</v>
      </c>
      <c r="V11" s="355">
        <f>U11*0.05</f>
        <v>62.5</v>
      </c>
      <c r="W11" s="357">
        <v>1200</v>
      </c>
      <c r="X11" s="357">
        <f>W11*0.05</f>
        <v>60</v>
      </c>
    </row>
    <row r="12" spans="2:24" ht="12.75" customHeight="1" hidden="1">
      <c r="B12" s="362" t="s">
        <v>154</v>
      </c>
      <c r="C12" s="362"/>
      <c r="D12" s="362"/>
      <c r="E12" s="362"/>
      <c r="F12" s="362"/>
      <c r="G12" s="363" t="s">
        <v>385</v>
      </c>
      <c r="H12" s="363"/>
      <c r="I12" s="364" t="s">
        <v>384</v>
      </c>
      <c r="J12" s="364"/>
      <c r="K12" s="364"/>
      <c r="L12" s="364"/>
      <c r="M12" s="365">
        <v>1</v>
      </c>
      <c r="N12" s="365">
        <v>21.6</v>
      </c>
      <c r="O12" s="365">
        <v>1.08</v>
      </c>
      <c r="P12" s="364">
        <v>0.042</v>
      </c>
      <c r="Q12" s="364"/>
      <c r="R12" s="364"/>
      <c r="S12" s="366">
        <v>1600</v>
      </c>
      <c r="T12" s="366">
        <f>S12*0.05</f>
        <v>80</v>
      </c>
      <c r="U12" s="367">
        <v>1550</v>
      </c>
      <c r="V12" s="367">
        <f>U12*0.05</f>
        <v>77.5</v>
      </c>
      <c r="W12" s="368">
        <v>1500</v>
      </c>
      <c r="X12" s="368">
        <f>W12*0.05</f>
        <v>75</v>
      </c>
    </row>
    <row r="13" spans="2:24" ht="12.75" customHeight="1" hidden="1">
      <c r="B13" s="369" t="s">
        <v>386</v>
      </c>
      <c r="C13" s="369"/>
      <c r="D13" s="369"/>
      <c r="E13" s="369"/>
      <c r="F13" s="369"/>
      <c r="G13" s="370">
        <v>12</v>
      </c>
      <c r="H13" s="370"/>
      <c r="I13" s="364" t="s">
        <v>387</v>
      </c>
      <c r="J13" s="364"/>
      <c r="K13" s="364"/>
      <c r="L13" s="364"/>
      <c r="M13" s="365">
        <v>1</v>
      </c>
      <c r="N13" s="365">
        <v>17.04</v>
      </c>
      <c r="O13" s="365">
        <v>0.854</v>
      </c>
      <c r="P13" s="371">
        <v>0.04</v>
      </c>
      <c r="Q13" s="371"/>
      <c r="R13" s="371"/>
      <c r="S13" s="353">
        <v>950</v>
      </c>
      <c r="T13" s="353">
        <f>S13*0.05</f>
        <v>47.5</v>
      </c>
      <c r="U13" s="355">
        <v>925</v>
      </c>
      <c r="V13" s="355">
        <f>U13*0.05</f>
        <v>46.25</v>
      </c>
      <c r="W13" s="357">
        <v>900</v>
      </c>
      <c r="X13" s="357">
        <f>W13*0.05</f>
        <v>45</v>
      </c>
    </row>
    <row r="14" spans="2:24" ht="45.75" customHeight="1">
      <c r="B14" s="372" t="s">
        <v>388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</row>
    <row r="15" spans="2:24" ht="45.75" customHeight="1">
      <c r="B15" s="362" t="s">
        <v>389</v>
      </c>
      <c r="C15" s="362"/>
      <c r="D15" s="362"/>
      <c r="E15" s="362"/>
      <c r="F15" s="362"/>
      <c r="G15" s="363" t="s">
        <v>390</v>
      </c>
      <c r="H15" s="363"/>
      <c r="I15" s="364" t="s">
        <v>391</v>
      </c>
      <c r="J15" s="364"/>
      <c r="K15" s="364"/>
      <c r="L15" s="364"/>
      <c r="M15" s="365">
        <v>12</v>
      </c>
      <c r="N15" s="373">
        <v>8.64</v>
      </c>
      <c r="O15" s="365">
        <v>0.432</v>
      </c>
      <c r="P15" s="364">
        <v>0.035</v>
      </c>
      <c r="Q15" s="364"/>
      <c r="R15" s="364"/>
      <c r="S15" s="353">
        <v>1910</v>
      </c>
      <c r="T15" s="353">
        <f>S15*0.05</f>
        <v>95.5</v>
      </c>
      <c r="U15" s="355">
        <v>1855</v>
      </c>
      <c r="V15" s="355">
        <f>U15*0.05</f>
        <v>92.75</v>
      </c>
      <c r="W15" s="357">
        <v>1805</v>
      </c>
      <c r="X15" s="357">
        <f>W15*0.05</f>
        <v>90.25</v>
      </c>
    </row>
    <row r="16" spans="2:24" ht="45.75" customHeight="1">
      <c r="B16" s="362"/>
      <c r="C16" s="362"/>
      <c r="D16" s="362"/>
      <c r="E16" s="362"/>
      <c r="F16" s="362"/>
      <c r="G16" s="363"/>
      <c r="H16" s="363"/>
      <c r="I16" s="364" t="s">
        <v>392</v>
      </c>
      <c r="J16" s="364"/>
      <c r="K16" s="364"/>
      <c r="L16" s="364"/>
      <c r="M16" s="365">
        <v>6</v>
      </c>
      <c r="N16" s="373">
        <v>4.32</v>
      </c>
      <c r="O16" s="365">
        <v>0.432</v>
      </c>
      <c r="P16" s="364"/>
      <c r="Q16" s="364"/>
      <c r="R16" s="364"/>
      <c r="S16" s="366">
        <v>1910</v>
      </c>
      <c r="T16" s="366">
        <f>S16*0.1</f>
        <v>191</v>
      </c>
      <c r="U16" s="367">
        <v>1855</v>
      </c>
      <c r="V16" s="367">
        <f>U16*0.1</f>
        <v>185.5</v>
      </c>
      <c r="W16" s="368">
        <v>1805</v>
      </c>
      <c r="X16" s="368">
        <f>W16*0.1</f>
        <v>180.5</v>
      </c>
    </row>
    <row r="17" spans="2:24" ht="45.75" customHeight="1">
      <c r="B17" s="362" t="s">
        <v>393</v>
      </c>
      <c r="C17" s="362"/>
      <c r="D17" s="362"/>
      <c r="E17" s="362"/>
      <c r="F17" s="362"/>
      <c r="G17" s="363" t="s">
        <v>390</v>
      </c>
      <c r="H17" s="363"/>
      <c r="I17" s="364" t="s">
        <v>394</v>
      </c>
      <c r="J17" s="364"/>
      <c r="K17" s="364"/>
      <c r="L17" s="364"/>
      <c r="M17" s="365">
        <v>12</v>
      </c>
      <c r="N17" s="373">
        <v>8.64</v>
      </c>
      <c r="O17" s="365">
        <v>0.432</v>
      </c>
      <c r="P17" s="364">
        <v>0.039</v>
      </c>
      <c r="Q17" s="364"/>
      <c r="R17" s="364"/>
      <c r="S17" s="353">
        <v>2050</v>
      </c>
      <c r="T17" s="353">
        <f>S17*0.05</f>
        <v>102.5</v>
      </c>
      <c r="U17" s="355">
        <v>2000</v>
      </c>
      <c r="V17" s="355">
        <f>U17*0.05</f>
        <v>100</v>
      </c>
      <c r="W17" s="357">
        <v>1950</v>
      </c>
      <c r="X17" s="357">
        <f>W17*0.05</f>
        <v>97.5</v>
      </c>
    </row>
    <row r="18" spans="2:24" ht="45.75" customHeight="1">
      <c r="B18" s="362"/>
      <c r="C18" s="362"/>
      <c r="D18" s="362"/>
      <c r="E18" s="362"/>
      <c r="F18" s="362"/>
      <c r="G18" s="363"/>
      <c r="H18" s="363"/>
      <c r="I18" s="364" t="s">
        <v>392</v>
      </c>
      <c r="J18" s="364"/>
      <c r="K18" s="364"/>
      <c r="L18" s="364"/>
      <c r="M18" s="365">
        <v>6</v>
      </c>
      <c r="N18" s="373">
        <v>4.32</v>
      </c>
      <c r="O18" s="365">
        <v>0.432</v>
      </c>
      <c r="P18" s="364"/>
      <c r="Q18" s="364"/>
      <c r="R18" s="364"/>
      <c r="S18" s="366">
        <v>2050</v>
      </c>
      <c r="T18" s="366">
        <f>S18*0.1</f>
        <v>205</v>
      </c>
      <c r="U18" s="367">
        <v>2000</v>
      </c>
      <c r="V18" s="367">
        <f>U18*0.1</f>
        <v>200</v>
      </c>
      <c r="W18" s="368">
        <v>1950</v>
      </c>
      <c r="X18" s="368">
        <f>W18*0.1</f>
        <v>195</v>
      </c>
    </row>
    <row r="19" spans="2:24" ht="45.75" customHeight="1">
      <c r="B19" s="362" t="s">
        <v>395</v>
      </c>
      <c r="C19" s="362"/>
      <c r="D19" s="362"/>
      <c r="E19" s="362"/>
      <c r="F19" s="362"/>
      <c r="G19" s="363" t="s">
        <v>396</v>
      </c>
      <c r="H19" s="363"/>
      <c r="I19" s="364" t="s">
        <v>397</v>
      </c>
      <c r="J19" s="364"/>
      <c r="K19" s="364"/>
      <c r="L19" s="364"/>
      <c r="M19" s="365">
        <v>9</v>
      </c>
      <c r="N19" s="373">
        <v>8.64</v>
      </c>
      <c r="O19" s="365">
        <v>0.432</v>
      </c>
      <c r="P19" s="364">
        <v>0.035</v>
      </c>
      <c r="Q19" s="364"/>
      <c r="R19" s="364"/>
      <c r="S19" s="353">
        <v>2250</v>
      </c>
      <c r="T19" s="353">
        <f>S19*0.05</f>
        <v>112.5</v>
      </c>
      <c r="U19" s="355">
        <v>2190</v>
      </c>
      <c r="V19" s="355">
        <f>U19*0.05</f>
        <v>109.5</v>
      </c>
      <c r="W19" s="357">
        <v>2140</v>
      </c>
      <c r="X19" s="357">
        <f>W19*0.05</f>
        <v>107</v>
      </c>
    </row>
    <row r="20" spans="2:24" ht="45.75" customHeight="1">
      <c r="B20" s="362"/>
      <c r="C20" s="362"/>
      <c r="D20" s="362"/>
      <c r="E20" s="362"/>
      <c r="F20" s="362"/>
      <c r="G20" s="363"/>
      <c r="H20" s="363"/>
      <c r="I20" s="364" t="s">
        <v>398</v>
      </c>
      <c r="J20" s="364"/>
      <c r="K20" s="364"/>
      <c r="L20" s="364"/>
      <c r="M20" s="365">
        <v>5</v>
      </c>
      <c r="N20" s="373">
        <v>4.32</v>
      </c>
      <c r="O20" s="365">
        <v>0.432</v>
      </c>
      <c r="P20" s="364"/>
      <c r="Q20" s="364"/>
      <c r="R20" s="364"/>
      <c r="S20" s="366">
        <v>2250</v>
      </c>
      <c r="T20" s="366">
        <f>S20*0.1</f>
        <v>225</v>
      </c>
      <c r="U20" s="367">
        <v>2190</v>
      </c>
      <c r="V20" s="367">
        <f>U20*0.1</f>
        <v>219</v>
      </c>
      <c r="W20" s="368">
        <v>2140</v>
      </c>
      <c r="X20" s="368">
        <f>W20*0.1</f>
        <v>214</v>
      </c>
    </row>
    <row r="21" spans="2:24" ht="45.75" customHeight="1">
      <c r="B21" s="362" t="s">
        <v>399</v>
      </c>
      <c r="C21" s="362"/>
      <c r="D21" s="362"/>
      <c r="E21" s="362"/>
      <c r="F21" s="362"/>
      <c r="G21" s="363" t="s">
        <v>400</v>
      </c>
      <c r="H21" s="363"/>
      <c r="I21" s="364" t="s">
        <v>401</v>
      </c>
      <c r="J21" s="364"/>
      <c r="K21" s="364"/>
      <c r="L21" s="364"/>
      <c r="M21" s="365">
        <v>9</v>
      </c>
      <c r="N21" s="373">
        <v>6.48</v>
      </c>
      <c r="O21" s="365">
        <v>0.324</v>
      </c>
      <c r="P21" s="364">
        <v>0.035</v>
      </c>
      <c r="Q21" s="364"/>
      <c r="R21" s="364"/>
      <c r="S21" s="353">
        <v>2400</v>
      </c>
      <c r="T21" s="353">
        <f>S21*0.05</f>
        <v>120</v>
      </c>
      <c r="U21" s="355">
        <v>2350</v>
      </c>
      <c r="V21" s="355">
        <f>U21*0.05</f>
        <v>117.5</v>
      </c>
      <c r="W21" s="357">
        <v>2290</v>
      </c>
      <c r="X21" s="357">
        <f>W21*0.05</f>
        <v>114.5</v>
      </c>
    </row>
    <row r="22" spans="2:24" ht="45.75" customHeight="1">
      <c r="B22" s="362"/>
      <c r="C22" s="362"/>
      <c r="D22" s="362"/>
      <c r="E22" s="362"/>
      <c r="F22" s="362"/>
      <c r="G22" s="363"/>
      <c r="H22" s="363"/>
      <c r="I22" s="364" t="s">
        <v>402</v>
      </c>
      <c r="J22" s="364"/>
      <c r="K22" s="364"/>
      <c r="L22" s="364"/>
      <c r="M22" s="365">
        <v>5</v>
      </c>
      <c r="N22" s="373">
        <v>3.6</v>
      </c>
      <c r="O22" s="365">
        <v>0.36</v>
      </c>
      <c r="P22" s="364"/>
      <c r="Q22" s="364"/>
      <c r="R22" s="364"/>
      <c r="S22" s="366">
        <v>2400</v>
      </c>
      <c r="T22" s="366">
        <f>S22*0.1</f>
        <v>240</v>
      </c>
      <c r="U22" s="367">
        <v>2350</v>
      </c>
      <c r="V22" s="367">
        <f>U22*0.1</f>
        <v>235</v>
      </c>
      <c r="W22" s="368">
        <v>2290</v>
      </c>
      <c r="X22" s="368">
        <f>W22*0.1</f>
        <v>229</v>
      </c>
    </row>
    <row r="23" spans="2:24" ht="12.75" customHeight="1" hidden="1">
      <c r="B23" s="362" t="s">
        <v>403</v>
      </c>
      <c r="C23" s="362"/>
      <c r="D23" s="362"/>
      <c r="E23" s="362"/>
      <c r="F23" s="362"/>
      <c r="G23" s="363" t="s">
        <v>385</v>
      </c>
      <c r="H23" s="363"/>
      <c r="I23" s="364" t="s">
        <v>404</v>
      </c>
      <c r="J23" s="364"/>
      <c r="K23" s="364"/>
      <c r="L23" s="364"/>
      <c r="M23" s="365">
        <v>30</v>
      </c>
      <c r="N23" s="373">
        <v>22.5</v>
      </c>
      <c r="O23" s="365">
        <v>1.125</v>
      </c>
      <c r="P23" s="364">
        <v>0.042</v>
      </c>
      <c r="Q23" s="364"/>
      <c r="R23" s="364"/>
      <c r="S23" s="353">
        <v>1500</v>
      </c>
      <c r="T23" s="353">
        <f>S23*0.05</f>
        <v>75</v>
      </c>
      <c r="U23" s="355">
        <v>1450</v>
      </c>
      <c r="V23" s="355">
        <f>U23*0.05</f>
        <v>72.5</v>
      </c>
      <c r="W23" s="357">
        <v>1400</v>
      </c>
      <c r="X23" s="357">
        <f>W23*0.05</f>
        <v>70</v>
      </c>
    </row>
    <row r="24" spans="2:24" ht="12.75" customHeight="1" hidden="1">
      <c r="B24" s="362" t="s">
        <v>405</v>
      </c>
      <c r="C24" s="362"/>
      <c r="D24" s="362"/>
      <c r="E24" s="362"/>
      <c r="F24" s="362"/>
      <c r="G24" s="363" t="s">
        <v>406</v>
      </c>
      <c r="H24" s="363"/>
      <c r="I24" s="364" t="s">
        <v>407</v>
      </c>
      <c r="J24" s="364"/>
      <c r="K24" s="364"/>
      <c r="L24" s="364"/>
      <c r="M24" s="365">
        <v>20</v>
      </c>
      <c r="N24" s="373">
        <v>14.27</v>
      </c>
      <c r="O24" s="365">
        <v>0.714</v>
      </c>
      <c r="P24" s="364">
        <v>0.034</v>
      </c>
      <c r="Q24" s="364"/>
      <c r="R24" s="364"/>
      <c r="S24" s="366">
        <v>1600</v>
      </c>
      <c r="T24" s="366">
        <f>S24*0.05</f>
        <v>80</v>
      </c>
      <c r="U24" s="367">
        <v>1530</v>
      </c>
      <c r="V24" s="367">
        <f>U24*0.05</f>
        <v>76.5</v>
      </c>
      <c r="W24" s="368">
        <v>1480</v>
      </c>
      <c r="X24" s="368">
        <f>W24*0.05</f>
        <v>74</v>
      </c>
    </row>
    <row r="25" spans="2:24" ht="45.75" customHeight="1">
      <c r="B25" s="372" t="s">
        <v>408</v>
      </c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</row>
    <row r="26" spans="2:24" ht="45.75" customHeight="1">
      <c r="B26" s="362" t="s">
        <v>409</v>
      </c>
      <c r="C26" s="362"/>
      <c r="D26" s="362"/>
      <c r="E26" s="362"/>
      <c r="F26" s="362"/>
      <c r="G26" s="363" t="s">
        <v>410</v>
      </c>
      <c r="H26" s="363"/>
      <c r="I26" s="364" t="s">
        <v>411</v>
      </c>
      <c r="J26" s="364"/>
      <c r="K26" s="364"/>
      <c r="L26" s="364"/>
      <c r="M26" s="365">
        <v>6</v>
      </c>
      <c r="N26" s="373">
        <v>4.32</v>
      </c>
      <c r="O26" s="374">
        <v>0.216</v>
      </c>
      <c r="P26" s="364">
        <v>0.035</v>
      </c>
      <c r="Q26" s="364"/>
      <c r="R26" s="364"/>
      <c r="S26" s="353">
        <v>3700</v>
      </c>
      <c r="T26" s="353">
        <f>S26*0.05</f>
        <v>185</v>
      </c>
      <c r="U26" s="355">
        <v>3600</v>
      </c>
      <c r="V26" s="355">
        <f>U26*0.05</f>
        <v>180</v>
      </c>
      <c r="W26" s="357">
        <v>3520</v>
      </c>
      <c r="X26" s="357">
        <f>W26*0.05</f>
        <v>176</v>
      </c>
    </row>
    <row r="27" spans="2:24" ht="45.75" customHeight="1">
      <c r="B27" s="362"/>
      <c r="C27" s="362"/>
      <c r="D27" s="362"/>
      <c r="E27" s="362"/>
      <c r="F27" s="362"/>
      <c r="G27" s="363"/>
      <c r="H27" s="363"/>
      <c r="I27" s="364" t="s">
        <v>412</v>
      </c>
      <c r="J27" s="364"/>
      <c r="K27" s="364"/>
      <c r="L27" s="364"/>
      <c r="M27" s="365">
        <v>5</v>
      </c>
      <c r="N27" s="373">
        <v>3.6</v>
      </c>
      <c r="O27" s="374">
        <v>0.288</v>
      </c>
      <c r="P27" s="364">
        <v>0.035</v>
      </c>
      <c r="Q27" s="364"/>
      <c r="R27" s="364"/>
      <c r="S27" s="366">
        <v>3700</v>
      </c>
      <c r="T27" s="366">
        <f>S27*0.08</f>
        <v>296</v>
      </c>
      <c r="U27" s="367">
        <v>3600</v>
      </c>
      <c r="V27" s="367">
        <f>U27*0.08</f>
        <v>288</v>
      </c>
      <c r="W27" s="368">
        <v>3520</v>
      </c>
      <c r="X27" s="368">
        <f>W27*0.08</f>
        <v>281.6</v>
      </c>
    </row>
    <row r="28" spans="2:24" ht="45.75" customHeight="1">
      <c r="B28" s="362" t="s">
        <v>413</v>
      </c>
      <c r="C28" s="362"/>
      <c r="D28" s="362"/>
      <c r="E28" s="362"/>
      <c r="F28" s="362"/>
      <c r="G28" s="363" t="s">
        <v>414</v>
      </c>
      <c r="H28" s="363"/>
      <c r="I28" s="364" t="s">
        <v>411</v>
      </c>
      <c r="J28" s="364"/>
      <c r="K28" s="364"/>
      <c r="L28" s="364"/>
      <c r="M28" s="365">
        <v>5</v>
      </c>
      <c r="N28" s="373">
        <v>3.6</v>
      </c>
      <c r="O28" s="374">
        <v>0.18</v>
      </c>
      <c r="P28" s="364">
        <v>0.035</v>
      </c>
      <c r="Q28" s="364"/>
      <c r="R28" s="364"/>
      <c r="S28" s="353">
        <v>4450</v>
      </c>
      <c r="T28" s="353">
        <f>S28*0.05</f>
        <v>222.5</v>
      </c>
      <c r="U28" s="355">
        <v>4300</v>
      </c>
      <c r="V28" s="355">
        <f>U28*0.05</f>
        <v>215</v>
      </c>
      <c r="W28" s="357">
        <v>4190</v>
      </c>
      <c r="X28" s="357">
        <f>W28*0.05</f>
        <v>209.5</v>
      </c>
    </row>
    <row r="29" spans="2:24" ht="45.75" customHeight="1">
      <c r="B29" s="362"/>
      <c r="C29" s="362"/>
      <c r="D29" s="362"/>
      <c r="E29" s="362"/>
      <c r="F29" s="362"/>
      <c r="G29" s="363"/>
      <c r="H29" s="363"/>
      <c r="I29" s="364" t="s">
        <v>415</v>
      </c>
      <c r="J29" s="364"/>
      <c r="K29" s="364"/>
      <c r="L29" s="364"/>
      <c r="M29" s="365">
        <v>3</v>
      </c>
      <c r="N29" s="373">
        <v>2.16</v>
      </c>
      <c r="O29" s="374">
        <v>0.173</v>
      </c>
      <c r="P29" s="364">
        <v>0.035</v>
      </c>
      <c r="Q29" s="364"/>
      <c r="R29" s="364"/>
      <c r="S29" s="366">
        <v>4450</v>
      </c>
      <c r="T29" s="366">
        <f>S29*0.08</f>
        <v>356</v>
      </c>
      <c r="U29" s="367">
        <v>4300</v>
      </c>
      <c r="V29" s="367">
        <f>U29*0.08</f>
        <v>344</v>
      </c>
      <c r="W29" s="368">
        <v>4190</v>
      </c>
      <c r="X29" s="368">
        <f>W29*0.08</f>
        <v>335.2</v>
      </c>
    </row>
    <row r="30" spans="2:24" ht="45.75" customHeight="1">
      <c r="B30" s="362" t="s">
        <v>416</v>
      </c>
      <c r="C30" s="362"/>
      <c r="D30" s="362"/>
      <c r="E30" s="362"/>
      <c r="F30" s="362"/>
      <c r="G30" s="363" t="s">
        <v>417</v>
      </c>
      <c r="H30" s="363"/>
      <c r="I30" s="364" t="s">
        <v>418</v>
      </c>
      <c r="J30" s="364"/>
      <c r="K30" s="364"/>
      <c r="L30" s="364"/>
      <c r="M30" s="365">
        <v>4</v>
      </c>
      <c r="N30" s="373">
        <v>2.88</v>
      </c>
      <c r="O30" s="374">
        <v>0.288</v>
      </c>
      <c r="P30" s="364">
        <v>0.035</v>
      </c>
      <c r="Q30" s="364"/>
      <c r="R30" s="364"/>
      <c r="S30" s="353">
        <v>3250</v>
      </c>
      <c r="T30" s="353">
        <f>S30*0.1</f>
        <v>325</v>
      </c>
      <c r="U30" s="355">
        <v>3140</v>
      </c>
      <c r="V30" s="355">
        <f>U30*0.08</f>
        <v>251.20000000000002</v>
      </c>
      <c r="W30" s="357">
        <v>2990</v>
      </c>
      <c r="X30" s="357">
        <f>W30*0.08</f>
        <v>239.20000000000002</v>
      </c>
    </row>
    <row r="31" spans="2:24" ht="45.75" customHeight="1">
      <c r="B31" s="362" t="s">
        <v>419</v>
      </c>
      <c r="C31" s="362"/>
      <c r="D31" s="362"/>
      <c r="E31" s="362"/>
      <c r="F31" s="362"/>
      <c r="G31" s="363" t="s">
        <v>420</v>
      </c>
      <c r="H31" s="363"/>
      <c r="I31" s="364" t="s">
        <v>421</v>
      </c>
      <c r="J31" s="364"/>
      <c r="K31" s="364"/>
      <c r="L31" s="364"/>
      <c r="M31" s="365">
        <v>2</v>
      </c>
      <c r="N31" s="373">
        <v>1.44</v>
      </c>
      <c r="O31" s="374">
        <v>0.144</v>
      </c>
      <c r="P31" s="364">
        <v>0.036</v>
      </c>
      <c r="Q31" s="364"/>
      <c r="R31" s="364"/>
      <c r="S31" s="353">
        <v>5650</v>
      </c>
      <c r="T31" s="353">
        <f>S31*0.08</f>
        <v>452</v>
      </c>
      <c r="U31" s="355">
        <v>5500</v>
      </c>
      <c r="V31" s="355">
        <f>U31*0.08</f>
        <v>440</v>
      </c>
      <c r="W31" s="357">
        <v>5365</v>
      </c>
      <c r="X31" s="357">
        <f>W31*0.08</f>
        <v>429.2</v>
      </c>
    </row>
    <row r="32" spans="2:24" ht="12.75" customHeight="1" hidden="1">
      <c r="B32" s="362" t="s">
        <v>422</v>
      </c>
      <c r="C32" s="362"/>
      <c r="D32" s="362"/>
      <c r="E32" s="362"/>
      <c r="F32" s="362"/>
      <c r="G32" s="363" t="s">
        <v>423</v>
      </c>
      <c r="H32" s="363"/>
      <c r="I32" s="364" t="s">
        <v>424</v>
      </c>
      <c r="J32" s="364"/>
      <c r="K32" s="364"/>
      <c r="L32" s="364"/>
      <c r="M32" s="365">
        <v>8</v>
      </c>
      <c r="N32" s="373">
        <v>4</v>
      </c>
      <c r="O32" s="374">
        <v>0.2</v>
      </c>
      <c r="P32" s="364">
        <v>0.036</v>
      </c>
      <c r="Q32" s="364"/>
      <c r="R32" s="364"/>
      <c r="S32" s="366">
        <v>2150</v>
      </c>
      <c r="T32" s="366">
        <f>S32*0.05</f>
        <v>107.5</v>
      </c>
      <c r="U32" s="367">
        <v>2100</v>
      </c>
      <c r="V32" s="367">
        <f>U32*0.05</f>
        <v>105</v>
      </c>
      <c r="W32" s="368">
        <v>2000</v>
      </c>
      <c r="X32" s="368">
        <f>W32*0.05</f>
        <v>100</v>
      </c>
    </row>
    <row r="33" spans="2:24" ht="12.75" customHeight="1" hidden="1">
      <c r="B33" s="362" t="s">
        <v>425</v>
      </c>
      <c r="C33" s="362"/>
      <c r="D33" s="362"/>
      <c r="E33" s="362"/>
      <c r="F33" s="362"/>
      <c r="G33" s="363" t="s">
        <v>423</v>
      </c>
      <c r="H33" s="363"/>
      <c r="I33" s="364" t="s">
        <v>426</v>
      </c>
      <c r="J33" s="364"/>
      <c r="K33" s="364"/>
      <c r="L33" s="364"/>
      <c r="M33" s="365">
        <v>6</v>
      </c>
      <c r="N33" s="373">
        <v>3</v>
      </c>
      <c r="O33" s="374">
        <v>0.15</v>
      </c>
      <c r="P33" s="364">
        <v>0.036</v>
      </c>
      <c r="Q33" s="364"/>
      <c r="R33" s="364"/>
      <c r="S33" s="353">
        <v>3250</v>
      </c>
      <c r="T33" s="353">
        <f>S33*0.05</f>
        <v>162.5</v>
      </c>
      <c r="U33" s="355">
        <v>3100</v>
      </c>
      <c r="V33" s="355">
        <f>U33*0.05</f>
        <v>155</v>
      </c>
      <c r="W33" s="357">
        <v>2950</v>
      </c>
      <c r="X33" s="357">
        <f>W33*0.05</f>
        <v>147.5</v>
      </c>
    </row>
    <row r="34" spans="2:24" ht="45.75" customHeight="1">
      <c r="B34" s="362" t="s">
        <v>427</v>
      </c>
      <c r="C34" s="362"/>
      <c r="D34" s="362"/>
      <c r="E34" s="362"/>
      <c r="F34" s="362"/>
      <c r="G34" s="363" t="s">
        <v>428</v>
      </c>
      <c r="H34" s="363"/>
      <c r="I34" s="364" t="s">
        <v>418</v>
      </c>
      <c r="J34" s="364"/>
      <c r="K34" s="364"/>
      <c r="L34" s="364"/>
      <c r="M34" s="365">
        <v>4</v>
      </c>
      <c r="N34" s="373">
        <v>2.88</v>
      </c>
      <c r="O34" s="374">
        <v>0.288</v>
      </c>
      <c r="P34" s="364">
        <v>0.036</v>
      </c>
      <c r="Q34" s="364"/>
      <c r="R34" s="364"/>
      <c r="S34" s="353">
        <v>5500</v>
      </c>
      <c r="T34" s="353">
        <f>S34*0.1</f>
        <v>550</v>
      </c>
      <c r="U34" s="355">
        <v>5380</v>
      </c>
      <c r="V34" s="355">
        <f>U34*0.08</f>
        <v>430.40000000000003</v>
      </c>
      <c r="W34" s="357">
        <v>5280</v>
      </c>
      <c r="X34" s="357">
        <f>W34*0.08</f>
        <v>422.40000000000003</v>
      </c>
    </row>
    <row r="35" spans="2:24" ht="45.75" customHeight="1">
      <c r="B35" s="372" t="s">
        <v>429</v>
      </c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</row>
    <row r="36" spans="2:24" ht="45.75" customHeight="1">
      <c r="B36" s="362" t="s">
        <v>430</v>
      </c>
      <c r="C36" s="362"/>
      <c r="D36" s="362"/>
      <c r="E36" s="362"/>
      <c r="F36" s="362"/>
      <c r="G36" s="363" t="s">
        <v>414</v>
      </c>
      <c r="H36" s="363"/>
      <c r="I36" s="364" t="s">
        <v>412</v>
      </c>
      <c r="J36" s="364"/>
      <c r="K36" s="364"/>
      <c r="L36" s="364"/>
      <c r="M36" s="365">
        <v>2</v>
      </c>
      <c r="N36" s="373">
        <v>1.44</v>
      </c>
      <c r="O36" s="374">
        <v>0.115</v>
      </c>
      <c r="P36" s="371">
        <v>0.039</v>
      </c>
      <c r="Q36" s="371"/>
      <c r="R36" s="371"/>
      <c r="S36" s="353">
        <v>4200</v>
      </c>
      <c r="T36" s="353">
        <f>S36*0.08</f>
        <v>336</v>
      </c>
      <c r="U36" s="355">
        <v>4100</v>
      </c>
      <c r="V36" s="355">
        <f>U36*0.08</f>
        <v>328</v>
      </c>
      <c r="W36" s="357">
        <v>4010</v>
      </c>
      <c r="X36" s="357">
        <f>W36*0.08</f>
        <v>320.8</v>
      </c>
    </row>
    <row r="37" spans="2:24" ht="45.75" customHeight="1">
      <c r="B37" s="362" t="s">
        <v>431</v>
      </c>
      <c r="C37" s="362"/>
      <c r="D37" s="362"/>
      <c r="E37" s="362"/>
      <c r="F37" s="362"/>
      <c r="G37" s="363" t="s">
        <v>432</v>
      </c>
      <c r="H37" s="363"/>
      <c r="I37" s="364" t="s">
        <v>412</v>
      </c>
      <c r="J37" s="364"/>
      <c r="K37" s="364"/>
      <c r="L37" s="364"/>
      <c r="M37" s="365">
        <v>2</v>
      </c>
      <c r="N37" s="373">
        <v>1.44</v>
      </c>
      <c r="O37" s="374">
        <v>0.115</v>
      </c>
      <c r="P37" s="371">
        <v>0.039</v>
      </c>
      <c r="Q37" s="371"/>
      <c r="R37" s="371"/>
      <c r="S37" s="366">
        <v>5600</v>
      </c>
      <c r="T37" s="366">
        <f>S37*0.08</f>
        <v>448</v>
      </c>
      <c r="U37" s="367">
        <v>5450</v>
      </c>
      <c r="V37" s="367">
        <f>U37*0.08</f>
        <v>436</v>
      </c>
      <c r="W37" s="368">
        <v>5330</v>
      </c>
      <c r="X37" s="368">
        <f>W37*0.08</f>
        <v>426.40000000000003</v>
      </c>
    </row>
    <row r="38" spans="2:24" ht="45.75" customHeight="1">
      <c r="B38" s="362" t="s">
        <v>433</v>
      </c>
      <c r="C38" s="362"/>
      <c r="D38" s="362"/>
      <c r="E38" s="362"/>
      <c r="F38" s="362"/>
      <c r="G38" s="363" t="s">
        <v>434</v>
      </c>
      <c r="H38" s="363"/>
      <c r="I38" s="364" t="s">
        <v>435</v>
      </c>
      <c r="J38" s="364"/>
      <c r="K38" s="364"/>
      <c r="L38" s="364"/>
      <c r="M38" s="365">
        <v>4</v>
      </c>
      <c r="N38" s="373">
        <v>2.88</v>
      </c>
      <c r="O38" s="374">
        <v>0.115</v>
      </c>
      <c r="P38" s="371">
        <v>0.04</v>
      </c>
      <c r="Q38" s="371"/>
      <c r="R38" s="371"/>
      <c r="S38" s="353">
        <v>6900</v>
      </c>
      <c r="T38" s="353">
        <f>S38*0.04</f>
        <v>276</v>
      </c>
      <c r="U38" s="355">
        <v>6750</v>
      </c>
      <c r="V38" s="355">
        <f>U38*0.04</f>
        <v>270</v>
      </c>
      <c r="W38" s="357">
        <v>6620</v>
      </c>
      <c r="X38" s="357">
        <f>W38*0.04</f>
        <v>264.8</v>
      </c>
    </row>
    <row r="39" spans="2:24" ht="12.75" customHeight="1" hidden="1">
      <c r="B39" s="362" t="s">
        <v>436</v>
      </c>
      <c r="C39" s="362"/>
      <c r="D39" s="362"/>
      <c r="E39" s="362"/>
      <c r="F39" s="362"/>
      <c r="G39" s="363" t="s">
        <v>437</v>
      </c>
      <c r="H39" s="363"/>
      <c r="I39" s="364" t="s">
        <v>438</v>
      </c>
      <c r="J39" s="364"/>
      <c r="K39" s="364"/>
      <c r="L39" s="364"/>
      <c r="M39" s="365">
        <v>4</v>
      </c>
      <c r="N39" s="373">
        <v>2</v>
      </c>
      <c r="O39" s="374">
        <v>0.1</v>
      </c>
      <c r="P39" s="371">
        <v>0.04</v>
      </c>
      <c r="Q39" s="371"/>
      <c r="R39" s="371"/>
      <c r="S39" s="366">
        <v>3350</v>
      </c>
      <c r="T39" s="366">
        <f>S39*0.05</f>
        <v>167.5</v>
      </c>
      <c r="U39" s="367">
        <v>3200</v>
      </c>
      <c r="V39" s="367">
        <f>U39*0.05</f>
        <v>160</v>
      </c>
      <c r="W39" s="368">
        <v>3050</v>
      </c>
      <c r="X39" s="368">
        <f>W39*0.05</f>
        <v>152.5</v>
      </c>
    </row>
    <row r="40" spans="2:24" ht="12.75" customHeight="1" hidden="1">
      <c r="B40" s="362" t="s">
        <v>439</v>
      </c>
      <c r="C40" s="362"/>
      <c r="D40" s="362"/>
      <c r="E40" s="362"/>
      <c r="F40" s="362"/>
      <c r="G40" s="363" t="s">
        <v>440</v>
      </c>
      <c r="H40" s="363"/>
      <c r="I40" s="364" t="s">
        <v>438</v>
      </c>
      <c r="J40" s="364"/>
      <c r="K40" s="364"/>
      <c r="L40" s="364"/>
      <c r="M40" s="365">
        <v>4</v>
      </c>
      <c r="N40" s="373">
        <v>2</v>
      </c>
      <c r="O40" s="374">
        <v>0.1</v>
      </c>
      <c r="P40" s="371">
        <v>0.04</v>
      </c>
      <c r="Q40" s="371"/>
      <c r="R40" s="371"/>
      <c r="S40" s="353">
        <v>4300</v>
      </c>
      <c r="T40" s="353">
        <f>S40*0.05</f>
        <v>215</v>
      </c>
      <c r="U40" s="355">
        <v>4200</v>
      </c>
      <c r="V40" s="355">
        <f>U40*0.05</f>
        <v>210</v>
      </c>
      <c r="W40" s="357">
        <v>4100</v>
      </c>
      <c r="X40" s="357">
        <f>W40*0.05</f>
        <v>205</v>
      </c>
    </row>
    <row r="41" spans="2:24" ht="45.75" customHeight="1">
      <c r="B41" s="362" t="s">
        <v>441</v>
      </c>
      <c r="C41" s="362"/>
      <c r="D41" s="362"/>
      <c r="E41" s="362"/>
      <c r="F41" s="362"/>
      <c r="G41" s="363" t="s">
        <v>442</v>
      </c>
      <c r="H41" s="363"/>
      <c r="I41" s="364" t="s">
        <v>418</v>
      </c>
      <c r="J41" s="364"/>
      <c r="K41" s="364"/>
      <c r="L41" s="364"/>
      <c r="M41" s="365">
        <v>4</v>
      </c>
      <c r="N41" s="373">
        <v>2.88</v>
      </c>
      <c r="O41" s="374">
        <v>0.288</v>
      </c>
      <c r="P41" s="364">
        <v>0.035</v>
      </c>
      <c r="Q41" s="364"/>
      <c r="R41" s="364"/>
      <c r="S41" s="353">
        <v>5540</v>
      </c>
      <c r="T41" s="353">
        <f>S41*0.1</f>
        <v>554</v>
      </c>
      <c r="U41" s="355">
        <v>5390</v>
      </c>
      <c r="V41" s="355">
        <f>U41*0.08</f>
        <v>431.2</v>
      </c>
      <c r="W41" s="357">
        <v>5240</v>
      </c>
      <c r="X41" s="357">
        <f>W41*0.08</f>
        <v>419.2</v>
      </c>
    </row>
    <row r="42" spans="2:24" ht="45.75" customHeight="1">
      <c r="B42" s="375" t="s">
        <v>443</v>
      </c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</row>
    <row r="43" spans="2:24" ht="45.75" customHeight="1">
      <c r="B43" s="362" t="s">
        <v>444</v>
      </c>
      <c r="C43" s="362"/>
      <c r="D43" s="362"/>
      <c r="E43" s="362"/>
      <c r="F43" s="362"/>
      <c r="G43" s="363" t="s">
        <v>390</v>
      </c>
      <c r="H43" s="363"/>
      <c r="I43" s="364" t="s">
        <v>445</v>
      </c>
      <c r="J43" s="364"/>
      <c r="K43" s="364"/>
      <c r="L43" s="364"/>
      <c r="M43" s="365">
        <v>10</v>
      </c>
      <c r="N43" s="373">
        <v>6.844</v>
      </c>
      <c r="O43" s="374">
        <v>0.27376</v>
      </c>
      <c r="P43" s="371">
        <v>0.029</v>
      </c>
      <c r="Q43" s="371"/>
      <c r="R43" s="371"/>
      <c r="S43" s="353">
        <v>4440</v>
      </c>
      <c r="T43" s="353">
        <v>177.6</v>
      </c>
      <c r="U43" s="355">
        <v>4340</v>
      </c>
      <c r="V43" s="355">
        <v>173.6</v>
      </c>
      <c r="W43" s="357">
        <v>4240</v>
      </c>
      <c r="X43" s="357">
        <v>169.6</v>
      </c>
    </row>
    <row r="44" spans="2:24" ht="45.75" customHeight="1">
      <c r="B44" s="362"/>
      <c r="C44" s="362"/>
      <c r="D44" s="362"/>
      <c r="E44" s="362"/>
      <c r="F44" s="362"/>
      <c r="G44" s="363"/>
      <c r="H44" s="363"/>
      <c r="I44" s="364" t="s">
        <v>446</v>
      </c>
      <c r="J44" s="364"/>
      <c r="K44" s="364"/>
      <c r="L44" s="364"/>
      <c r="M44" s="365">
        <v>8</v>
      </c>
      <c r="N44" s="373">
        <v>5.4752</v>
      </c>
      <c r="O44" s="374">
        <v>0.27376</v>
      </c>
      <c r="P44" s="371">
        <v>0.029</v>
      </c>
      <c r="Q44" s="371"/>
      <c r="R44" s="371"/>
      <c r="S44" s="353">
        <v>4440</v>
      </c>
      <c r="T44" s="353">
        <f>S44*0.05</f>
        <v>222</v>
      </c>
      <c r="U44" s="355">
        <v>4340</v>
      </c>
      <c r="V44" s="355">
        <f>U44*0.05</f>
        <v>217</v>
      </c>
      <c r="W44" s="357">
        <v>4240</v>
      </c>
      <c r="X44" s="357">
        <v>212</v>
      </c>
    </row>
    <row r="45" spans="2:24" ht="45.75" customHeight="1">
      <c r="B45" s="362"/>
      <c r="C45" s="362"/>
      <c r="D45" s="362"/>
      <c r="E45" s="362"/>
      <c r="F45" s="362"/>
      <c r="G45" s="363"/>
      <c r="H45" s="363"/>
      <c r="I45" s="364" t="s">
        <v>447</v>
      </c>
      <c r="J45" s="364"/>
      <c r="K45" s="364"/>
      <c r="L45" s="364"/>
      <c r="M45" s="365">
        <v>7</v>
      </c>
      <c r="N45" s="373">
        <v>4.7908</v>
      </c>
      <c r="O45" s="374">
        <v>0.287448</v>
      </c>
      <c r="P45" s="371">
        <v>0.029</v>
      </c>
      <c r="Q45" s="371"/>
      <c r="R45" s="371"/>
      <c r="S45" s="353">
        <v>4440</v>
      </c>
      <c r="T45" s="353">
        <v>266.4</v>
      </c>
      <c r="U45" s="355">
        <v>4340</v>
      </c>
      <c r="V45" s="355">
        <v>260.4</v>
      </c>
      <c r="W45" s="357">
        <v>4240</v>
      </c>
      <c r="X45" s="357">
        <v>254.4</v>
      </c>
    </row>
    <row r="46" spans="2:24" ht="45.75" customHeight="1">
      <c r="B46" s="362" t="s">
        <v>448</v>
      </c>
      <c r="C46" s="362"/>
      <c r="D46" s="362"/>
      <c r="E46" s="362"/>
      <c r="F46" s="362"/>
      <c r="G46" s="363" t="s">
        <v>396</v>
      </c>
      <c r="H46" s="363"/>
      <c r="I46" s="364" t="s">
        <v>449</v>
      </c>
      <c r="J46" s="364"/>
      <c r="K46" s="364"/>
      <c r="L46" s="364"/>
      <c r="M46" s="365">
        <v>20</v>
      </c>
      <c r="N46" s="373">
        <v>14.4</v>
      </c>
      <c r="O46" s="374">
        <v>0.28800000000000003</v>
      </c>
      <c r="P46" s="371">
        <v>0.029</v>
      </c>
      <c r="Q46" s="371"/>
      <c r="R46" s="371"/>
      <c r="S46" s="353">
        <v>4550</v>
      </c>
      <c r="T46" s="353">
        <f>S46*0.02</f>
        <v>91</v>
      </c>
      <c r="U46" s="355">
        <v>4450</v>
      </c>
      <c r="V46" s="355">
        <f>U46*0.02</f>
        <v>89</v>
      </c>
      <c r="W46" s="357">
        <v>4350</v>
      </c>
      <c r="X46" s="357">
        <f>W46*0.02</f>
        <v>87</v>
      </c>
    </row>
    <row r="47" spans="2:24" ht="45.75" customHeight="1">
      <c r="B47" s="362"/>
      <c r="C47" s="362"/>
      <c r="D47" s="362"/>
      <c r="E47" s="362"/>
      <c r="F47" s="362"/>
      <c r="G47" s="363"/>
      <c r="H47" s="363"/>
      <c r="I47" s="364" t="s">
        <v>450</v>
      </c>
      <c r="J47" s="364"/>
      <c r="K47" s="364"/>
      <c r="L47" s="364"/>
      <c r="M47" s="365">
        <v>13</v>
      </c>
      <c r="N47" s="373">
        <v>8.9</v>
      </c>
      <c r="O47" s="374">
        <v>0.267</v>
      </c>
      <c r="P47" s="371">
        <v>0.029</v>
      </c>
      <c r="Q47" s="371"/>
      <c r="R47" s="371"/>
      <c r="S47" s="353">
        <v>4450</v>
      </c>
      <c r="T47" s="353">
        <f>S47*0.03</f>
        <v>133.5</v>
      </c>
      <c r="U47" s="355">
        <v>4350</v>
      </c>
      <c r="V47" s="355">
        <f>U47*0.03</f>
        <v>130.5</v>
      </c>
      <c r="W47" s="357">
        <v>4250</v>
      </c>
      <c r="X47" s="357">
        <f>W47*0.03</f>
        <v>127.5</v>
      </c>
    </row>
    <row r="48" spans="2:24" ht="45.75" customHeight="1">
      <c r="B48" s="362"/>
      <c r="C48" s="362"/>
      <c r="D48" s="362"/>
      <c r="E48" s="362"/>
      <c r="F48" s="362"/>
      <c r="G48" s="363"/>
      <c r="H48" s="363"/>
      <c r="I48" s="364" t="s">
        <v>446</v>
      </c>
      <c r="J48" s="364"/>
      <c r="K48" s="364"/>
      <c r="L48" s="364"/>
      <c r="M48" s="365">
        <v>8</v>
      </c>
      <c r="N48" s="373">
        <v>5.48</v>
      </c>
      <c r="O48" s="374">
        <v>0.274</v>
      </c>
      <c r="P48" s="371">
        <v>0.029</v>
      </c>
      <c r="Q48" s="371"/>
      <c r="R48" s="371"/>
      <c r="S48" s="353">
        <v>4350</v>
      </c>
      <c r="T48" s="353">
        <f>S48*0.05</f>
        <v>217.5</v>
      </c>
      <c r="U48" s="355">
        <v>4250</v>
      </c>
      <c r="V48" s="355">
        <f>U48*0.05</f>
        <v>212.5</v>
      </c>
      <c r="W48" s="357">
        <v>4150</v>
      </c>
      <c r="X48" s="357">
        <f>W48*0.05</f>
        <v>207.5</v>
      </c>
    </row>
    <row r="49" spans="2:24" ht="57.75" customHeight="1">
      <c r="B49" s="376" t="s">
        <v>451</v>
      </c>
      <c r="C49" s="376"/>
      <c r="D49" s="376"/>
      <c r="E49" s="376"/>
      <c r="F49" s="376"/>
      <c r="G49" s="363" t="s">
        <v>396</v>
      </c>
      <c r="H49" s="363"/>
      <c r="I49" s="364" t="s">
        <v>445</v>
      </c>
      <c r="J49" s="364"/>
      <c r="K49" s="364"/>
      <c r="L49" s="364"/>
      <c r="M49" s="365">
        <v>10</v>
      </c>
      <c r="N49" s="373">
        <v>6.84</v>
      </c>
      <c r="O49" s="374">
        <v>0.274</v>
      </c>
      <c r="P49" s="371">
        <v>0.029</v>
      </c>
      <c r="Q49" s="371"/>
      <c r="R49" s="371"/>
      <c r="S49" s="366">
        <v>4600</v>
      </c>
      <c r="T49" s="366">
        <v>184</v>
      </c>
      <c r="U49" s="367">
        <v>4500</v>
      </c>
      <c r="V49" s="367">
        <v>180</v>
      </c>
      <c r="W49" s="368">
        <v>4390</v>
      </c>
      <c r="X49" s="368">
        <v>175.6</v>
      </c>
    </row>
    <row r="50" spans="2:24" ht="57.75" customHeight="1">
      <c r="B50" s="376"/>
      <c r="C50" s="376"/>
      <c r="D50" s="376"/>
      <c r="E50" s="376"/>
      <c r="F50" s="376"/>
      <c r="G50" s="363" t="s">
        <v>396</v>
      </c>
      <c r="H50" s="363"/>
      <c r="I50" s="364" t="s">
        <v>446</v>
      </c>
      <c r="J50" s="364"/>
      <c r="K50" s="364"/>
      <c r="L50" s="364"/>
      <c r="M50" s="365">
        <v>8</v>
      </c>
      <c r="N50" s="373">
        <v>5.48</v>
      </c>
      <c r="O50" s="374">
        <v>0.274</v>
      </c>
      <c r="P50" s="371">
        <v>0.029</v>
      </c>
      <c r="Q50" s="371"/>
      <c r="R50" s="371"/>
      <c r="S50" s="366">
        <v>4600</v>
      </c>
      <c r="T50" s="366">
        <f>S50*0.05</f>
        <v>230</v>
      </c>
      <c r="U50" s="367">
        <v>4500</v>
      </c>
      <c r="V50" s="367">
        <f>U50*0.05</f>
        <v>225</v>
      </c>
      <c r="W50" s="368">
        <v>4390</v>
      </c>
      <c r="X50" s="368">
        <f>W50*0.05</f>
        <v>219.5</v>
      </c>
    </row>
    <row r="51" spans="2:24" ht="57.75" customHeight="1">
      <c r="B51" s="376"/>
      <c r="C51" s="376"/>
      <c r="D51" s="376"/>
      <c r="E51" s="376"/>
      <c r="F51" s="376"/>
      <c r="G51" s="363" t="s">
        <v>396</v>
      </c>
      <c r="H51" s="363"/>
      <c r="I51" s="364" t="s">
        <v>447</v>
      </c>
      <c r="J51" s="364"/>
      <c r="K51" s="364"/>
      <c r="L51" s="364"/>
      <c r="M51" s="365">
        <v>7</v>
      </c>
      <c r="N51" s="373">
        <v>4.7908</v>
      </c>
      <c r="O51" s="374">
        <v>0.287448</v>
      </c>
      <c r="P51" s="371">
        <v>0.029</v>
      </c>
      <c r="Q51" s="371"/>
      <c r="R51" s="371"/>
      <c r="S51" s="366">
        <v>4600</v>
      </c>
      <c r="T51" s="366">
        <v>276</v>
      </c>
      <c r="U51" s="367">
        <v>4500</v>
      </c>
      <c r="V51" s="367">
        <v>270</v>
      </c>
      <c r="W51" s="368">
        <v>4390</v>
      </c>
      <c r="X51" s="368">
        <v>263.4</v>
      </c>
    </row>
    <row r="52" spans="2:24" ht="57.75" customHeight="1">
      <c r="B52" s="376"/>
      <c r="C52" s="376"/>
      <c r="D52" s="376"/>
      <c r="E52" s="376"/>
      <c r="F52" s="376"/>
      <c r="G52" s="363" t="s">
        <v>396</v>
      </c>
      <c r="H52" s="363"/>
      <c r="I52" s="364" t="s">
        <v>452</v>
      </c>
      <c r="J52" s="364"/>
      <c r="K52" s="364"/>
      <c r="L52" s="364"/>
      <c r="M52" s="365">
        <v>5</v>
      </c>
      <c r="N52" s="373">
        <v>3.422</v>
      </c>
      <c r="O52" s="374">
        <v>0.274</v>
      </c>
      <c r="P52" s="371">
        <v>0.029</v>
      </c>
      <c r="Q52" s="371"/>
      <c r="R52" s="371"/>
      <c r="S52" s="366">
        <v>4850</v>
      </c>
      <c r="T52" s="366">
        <v>388</v>
      </c>
      <c r="U52" s="367">
        <v>4750</v>
      </c>
      <c r="V52" s="367">
        <v>380</v>
      </c>
      <c r="W52" s="368">
        <v>4640</v>
      </c>
      <c r="X52" s="368">
        <v>371.2</v>
      </c>
    </row>
    <row r="53" spans="2:24" ht="45.75" customHeight="1">
      <c r="B53" s="362" t="s">
        <v>453</v>
      </c>
      <c r="C53" s="362"/>
      <c r="D53" s="362"/>
      <c r="E53" s="362"/>
      <c r="F53" s="362"/>
      <c r="G53" s="363" t="s">
        <v>400</v>
      </c>
      <c r="H53" s="363"/>
      <c r="I53" s="364" t="s">
        <v>445</v>
      </c>
      <c r="J53" s="364"/>
      <c r="K53" s="364"/>
      <c r="L53" s="364"/>
      <c r="M53" s="365">
        <v>10</v>
      </c>
      <c r="N53" s="373">
        <v>6.844</v>
      </c>
      <c r="O53" s="374">
        <v>0.274</v>
      </c>
      <c r="P53" s="371">
        <v>0.03</v>
      </c>
      <c r="Q53" s="371"/>
      <c r="R53" s="371"/>
      <c r="S53" s="353">
        <v>5650</v>
      </c>
      <c r="T53" s="353">
        <v>226</v>
      </c>
      <c r="U53" s="355">
        <v>5550</v>
      </c>
      <c r="V53" s="355">
        <v>222</v>
      </c>
      <c r="W53" s="357">
        <v>5420</v>
      </c>
      <c r="X53" s="357">
        <v>216.8</v>
      </c>
    </row>
    <row r="54" spans="2:24" ht="45.75" customHeight="1">
      <c r="B54" s="362"/>
      <c r="C54" s="362"/>
      <c r="D54" s="362"/>
      <c r="E54" s="362"/>
      <c r="F54" s="362"/>
      <c r="G54" s="363" t="s">
        <v>400</v>
      </c>
      <c r="H54" s="363"/>
      <c r="I54" s="364" t="s">
        <v>446</v>
      </c>
      <c r="J54" s="364"/>
      <c r="K54" s="364"/>
      <c r="L54" s="364"/>
      <c r="M54" s="365">
        <v>8</v>
      </c>
      <c r="N54" s="373">
        <v>5.4752</v>
      </c>
      <c r="O54" s="374">
        <v>0.274</v>
      </c>
      <c r="P54" s="371">
        <v>0.03</v>
      </c>
      <c r="Q54" s="371"/>
      <c r="R54" s="371"/>
      <c r="S54" s="353">
        <v>5650</v>
      </c>
      <c r="T54" s="353">
        <v>282.5</v>
      </c>
      <c r="U54" s="355">
        <v>5550</v>
      </c>
      <c r="V54" s="355">
        <v>277.5</v>
      </c>
      <c r="W54" s="357">
        <v>5420</v>
      </c>
      <c r="X54" s="357">
        <v>271</v>
      </c>
    </row>
    <row r="55" spans="2:24" ht="45.75" customHeight="1">
      <c r="B55" s="362"/>
      <c r="C55" s="362"/>
      <c r="D55" s="362"/>
      <c r="E55" s="362"/>
      <c r="F55" s="362"/>
      <c r="G55" s="363" t="s">
        <v>400</v>
      </c>
      <c r="H55" s="363"/>
      <c r="I55" s="364" t="s">
        <v>447</v>
      </c>
      <c r="J55" s="364"/>
      <c r="K55" s="364"/>
      <c r="L55" s="364"/>
      <c r="M55" s="365">
        <v>7</v>
      </c>
      <c r="N55" s="373">
        <v>4.7908</v>
      </c>
      <c r="O55" s="374">
        <v>0.287448</v>
      </c>
      <c r="P55" s="371">
        <v>0.03</v>
      </c>
      <c r="Q55" s="371"/>
      <c r="R55" s="371"/>
      <c r="S55" s="353">
        <v>5650</v>
      </c>
      <c r="T55" s="353">
        <v>339</v>
      </c>
      <c r="U55" s="355">
        <v>5550</v>
      </c>
      <c r="V55" s="355">
        <v>333</v>
      </c>
      <c r="W55" s="357">
        <v>5420</v>
      </c>
      <c r="X55" s="357">
        <v>325.2</v>
      </c>
    </row>
    <row r="56" spans="2:24" ht="45.75" customHeight="1">
      <c r="B56" s="377" t="s">
        <v>454</v>
      </c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</row>
    <row r="57" spans="2:24" ht="45.75" customHeight="1">
      <c r="B57" s="378"/>
      <c r="C57" s="379"/>
      <c r="D57" s="379"/>
      <c r="E57" s="379"/>
      <c r="F57" s="379"/>
      <c r="G57" s="380" t="s">
        <v>247</v>
      </c>
      <c r="H57" s="380"/>
      <c r="I57" s="381" t="s">
        <v>455</v>
      </c>
      <c r="J57" s="381"/>
      <c r="K57" s="381"/>
      <c r="L57" s="381"/>
      <c r="M57" s="381" t="s">
        <v>456</v>
      </c>
      <c r="N57" s="381"/>
      <c r="O57" s="381"/>
      <c r="P57" s="381" t="s">
        <v>457</v>
      </c>
      <c r="Q57" s="381"/>
      <c r="R57" s="381"/>
      <c r="S57" s="382" t="s">
        <v>458</v>
      </c>
      <c r="T57" s="382"/>
      <c r="U57" s="383" t="s">
        <v>459</v>
      </c>
      <c r="V57" s="383"/>
      <c r="W57" s="384" t="s">
        <v>460</v>
      </c>
      <c r="X57" s="384"/>
    </row>
    <row r="58" spans="2:24" ht="45.75" customHeight="1">
      <c r="B58" s="362" t="s">
        <v>357</v>
      </c>
      <c r="C58" s="362"/>
      <c r="D58" s="362"/>
      <c r="E58" s="362"/>
      <c r="F58" s="362"/>
      <c r="G58" s="385" t="s">
        <v>461</v>
      </c>
      <c r="H58" s="385"/>
      <c r="I58" s="364" t="s">
        <v>462</v>
      </c>
      <c r="J58" s="364"/>
      <c r="K58" s="364"/>
      <c r="L58" s="364"/>
      <c r="M58" s="364" t="s">
        <v>463</v>
      </c>
      <c r="N58" s="364"/>
      <c r="O58" s="364"/>
      <c r="P58" s="364">
        <v>23</v>
      </c>
      <c r="Q58" s="364"/>
      <c r="R58" s="364"/>
      <c r="S58" s="386"/>
      <c r="T58" s="386"/>
      <c r="U58" s="387"/>
      <c r="V58" s="387"/>
      <c r="W58" s="388">
        <v>175</v>
      </c>
      <c r="X58" s="388"/>
    </row>
    <row r="59" spans="2:24" ht="45.75" customHeight="1" thickBot="1">
      <c r="B59" s="389" t="s">
        <v>354</v>
      </c>
      <c r="C59" s="389"/>
      <c r="D59" s="389"/>
      <c r="E59" s="389"/>
      <c r="F59" s="389"/>
      <c r="G59" s="390" t="s">
        <v>461</v>
      </c>
      <c r="H59" s="390"/>
      <c r="I59" s="391" t="s">
        <v>464</v>
      </c>
      <c r="J59" s="391"/>
      <c r="K59" s="391"/>
      <c r="L59" s="391"/>
      <c r="M59" s="391" t="s">
        <v>465</v>
      </c>
      <c r="N59" s="391"/>
      <c r="O59" s="391"/>
      <c r="P59" s="391">
        <v>23</v>
      </c>
      <c r="Q59" s="391"/>
      <c r="R59" s="391"/>
      <c r="S59" s="386"/>
      <c r="T59" s="386"/>
      <c r="U59" s="387"/>
      <c r="V59" s="387"/>
      <c r="W59" s="388">
        <v>185</v>
      </c>
      <c r="X59" s="388"/>
    </row>
    <row r="60" ht="45.75" customHeight="1">
      <c r="B60" s="334"/>
    </row>
  </sheetData>
  <sheetProtection/>
  <mergeCells count="168">
    <mergeCell ref="U58:V58"/>
    <mergeCell ref="W58:X58"/>
    <mergeCell ref="B59:F59"/>
    <mergeCell ref="G59:H59"/>
    <mergeCell ref="I59:L59"/>
    <mergeCell ref="M59:O59"/>
    <mergeCell ref="P59:R59"/>
    <mergeCell ref="S59:T59"/>
    <mergeCell ref="U59:V59"/>
    <mergeCell ref="W59:X59"/>
    <mergeCell ref="B58:F58"/>
    <mergeCell ref="G58:H58"/>
    <mergeCell ref="I58:L58"/>
    <mergeCell ref="M58:O58"/>
    <mergeCell ref="P58:R58"/>
    <mergeCell ref="S58:T58"/>
    <mergeCell ref="B56:X56"/>
    <mergeCell ref="G57:H57"/>
    <mergeCell ref="I57:L57"/>
    <mergeCell ref="M57:O57"/>
    <mergeCell ref="P57:R57"/>
    <mergeCell ref="S57:T57"/>
    <mergeCell ref="U57:V57"/>
    <mergeCell ref="W57:X57"/>
    <mergeCell ref="B53:F55"/>
    <mergeCell ref="G53:H55"/>
    <mergeCell ref="I53:L53"/>
    <mergeCell ref="P53:R53"/>
    <mergeCell ref="I54:L54"/>
    <mergeCell ref="P54:R54"/>
    <mergeCell ref="I55:L55"/>
    <mergeCell ref="P55:R55"/>
    <mergeCell ref="B49:F52"/>
    <mergeCell ref="G49:H52"/>
    <mergeCell ref="I49:L49"/>
    <mergeCell ref="P49:R49"/>
    <mergeCell ref="I50:L50"/>
    <mergeCell ref="P50:R50"/>
    <mergeCell ref="I51:L51"/>
    <mergeCell ref="P51:R51"/>
    <mergeCell ref="I52:L52"/>
    <mergeCell ref="P52:R52"/>
    <mergeCell ref="I45:L45"/>
    <mergeCell ref="B46:F48"/>
    <mergeCell ref="G46:H48"/>
    <mergeCell ref="I46:L46"/>
    <mergeCell ref="P46:R48"/>
    <mergeCell ref="I47:L47"/>
    <mergeCell ref="I48:L48"/>
    <mergeCell ref="B41:F41"/>
    <mergeCell ref="G41:H41"/>
    <mergeCell ref="I41:L41"/>
    <mergeCell ref="P41:R41"/>
    <mergeCell ref="B42:X42"/>
    <mergeCell ref="B43:F45"/>
    <mergeCell ref="G43:H45"/>
    <mergeCell ref="I43:L43"/>
    <mergeCell ref="P43:R45"/>
    <mergeCell ref="I44:L44"/>
    <mergeCell ref="B39:F39"/>
    <mergeCell ref="G39:H39"/>
    <mergeCell ref="I39:L39"/>
    <mergeCell ref="P39:R39"/>
    <mergeCell ref="B40:F40"/>
    <mergeCell ref="G40:H40"/>
    <mergeCell ref="I40:L40"/>
    <mergeCell ref="P40:R40"/>
    <mergeCell ref="B37:F37"/>
    <mergeCell ref="G37:H37"/>
    <mergeCell ref="I37:L37"/>
    <mergeCell ref="P37:R37"/>
    <mergeCell ref="B38:F38"/>
    <mergeCell ref="G38:H38"/>
    <mergeCell ref="I38:L38"/>
    <mergeCell ref="P38:R38"/>
    <mergeCell ref="B34:F34"/>
    <mergeCell ref="G34:H34"/>
    <mergeCell ref="I34:L34"/>
    <mergeCell ref="P34:R34"/>
    <mergeCell ref="B35:X35"/>
    <mergeCell ref="B36:F36"/>
    <mergeCell ref="G36:H36"/>
    <mergeCell ref="I36:L36"/>
    <mergeCell ref="P36:R36"/>
    <mergeCell ref="B32:F32"/>
    <mergeCell ref="G32:H32"/>
    <mergeCell ref="I32:L32"/>
    <mergeCell ref="P32:R32"/>
    <mergeCell ref="B33:F33"/>
    <mergeCell ref="G33:H33"/>
    <mergeCell ref="I33:L33"/>
    <mergeCell ref="P33:R33"/>
    <mergeCell ref="B30:F30"/>
    <mergeCell ref="G30:H30"/>
    <mergeCell ref="I30:L30"/>
    <mergeCell ref="P30:R30"/>
    <mergeCell ref="B31:F31"/>
    <mergeCell ref="G31:H31"/>
    <mergeCell ref="I31:L31"/>
    <mergeCell ref="P31:R31"/>
    <mergeCell ref="P27:R27"/>
    <mergeCell ref="B28:F29"/>
    <mergeCell ref="G28:H29"/>
    <mergeCell ref="I28:L28"/>
    <mergeCell ref="P28:R28"/>
    <mergeCell ref="I29:L29"/>
    <mergeCell ref="P29:R29"/>
    <mergeCell ref="B24:F24"/>
    <mergeCell ref="G24:H24"/>
    <mergeCell ref="I24:L24"/>
    <mergeCell ref="P24:R24"/>
    <mergeCell ref="B25:X25"/>
    <mergeCell ref="B26:F27"/>
    <mergeCell ref="G26:H27"/>
    <mergeCell ref="I26:L26"/>
    <mergeCell ref="P26:R26"/>
    <mergeCell ref="I27:L27"/>
    <mergeCell ref="B21:F22"/>
    <mergeCell ref="G21:H22"/>
    <mergeCell ref="I21:L21"/>
    <mergeCell ref="P21:R22"/>
    <mergeCell ref="I22:L22"/>
    <mergeCell ref="B23:F23"/>
    <mergeCell ref="G23:H23"/>
    <mergeCell ref="I23:L23"/>
    <mergeCell ref="P23:R23"/>
    <mergeCell ref="B17:F18"/>
    <mergeCell ref="G17:H18"/>
    <mergeCell ref="I17:L17"/>
    <mergeCell ref="P17:R18"/>
    <mergeCell ref="I18:L18"/>
    <mergeCell ref="B19:F20"/>
    <mergeCell ref="G19:H20"/>
    <mergeCell ref="I19:L19"/>
    <mergeCell ref="P19:R20"/>
    <mergeCell ref="I20:L20"/>
    <mergeCell ref="B13:F13"/>
    <mergeCell ref="G13:H13"/>
    <mergeCell ref="I13:L13"/>
    <mergeCell ref="P13:R13"/>
    <mergeCell ref="B14:X14"/>
    <mergeCell ref="B15:F16"/>
    <mergeCell ref="G15:H16"/>
    <mergeCell ref="I15:L15"/>
    <mergeCell ref="P15:R16"/>
    <mergeCell ref="I16:L16"/>
    <mergeCell ref="B11:F11"/>
    <mergeCell ref="G11:H11"/>
    <mergeCell ref="I11:L11"/>
    <mergeCell ref="P11:R11"/>
    <mergeCell ref="B12:F12"/>
    <mergeCell ref="G12:H12"/>
    <mergeCell ref="I12:L12"/>
    <mergeCell ref="P12:R12"/>
    <mergeCell ref="B5:D5"/>
    <mergeCell ref="H7:S7"/>
    <mergeCell ref="B8:F9"/>
    <mergeCell ref="G8:H9"/>
    <mergeCell ref="I8:L9"/>
    <mergeCell ref="M8:O9"/>
    <mergeCell ref="P8:R9"/>
    <mergeCell ref="S8:X8"/>
    <mergeCell ref="B1:D1"/>
    <mergeCell ref="I1:Q1"/>
    <mergeCell ref="B2:F2"/>
    <mergeCell ref="B3:E3"/>
    <mergeCell ref="R3:X3"/>
    <mergeCell ref="B4:D4"/>
  </mergeCells>
  <hyperlinks>
    <hyperlink ref="R3" r:id="rId1" display="E-mail:nasty_arina@mail.ru"/>
  </hyperlinks>
  <printOptions horizontalCentered="1" verticalCentered="1"/>
  <pageMargins left="0.19652777777777777" right="0.11805555555555555" top="0.15763888888888888" bottom="0.15763888888888888" header="0.5118055555555555" footer="0.5118055555555555"/>
  <pageSetup horizontalDpi="300" verticalDpi="300" orientation="portrait" paperSize="9" scale="37"/>
  <legacyDrawing r:id="rId4"/>
  <oleObjects>
    <oleObject progId="" shapeId="8186704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="85" zoomScaleNormal="85" zoomScaleSheetLayoutView="40" zoomScalePageLayoutView="0" workbookViewId="0" topLeftCell="A88">
      <selection activeCell="F12" sqref="F12:I12"/>
    </sheetView>
  </sheetViews>
  <sheetFormatPr defaultColWidth="9.00390625" defaultRowHeight="12.75" outlineLevelCol="1"/>
  <cols>
    <col min="1" max="1" width="2.125" style="137" customWidth="1"/>
    <col min="2" max="2" width="9.00390625" style="322" customWidth="1"/>
    <col min="3" max="3" width="9.00390625" style="323" customWidth="1"/>
    <col min="4" max="4" width="18.125" style="323" customWidth="1"/>
    <col min="5" max="5" width="15.75390625" style="324" customWidth="1"/>
    <col min="6" max="6" width="13.25390625" style="325" customWidth="1"/>
    <col min="7" max="7" width="9.75390625" style="325" customWidth="1"/>
    <col min="8" max="8" width="19.875" style="325" customWidth="1"/>
    <col min="9" max="9" width="19.625" style="325" customWidth="1"/>
    <col min="10" max="10" width="14.75390625" style="325" customWidth="1" outlineLevel="1"/>
    <col min="11" max="12" width="17.25390625" style="325" customWidth="1"/>
    <col min="13" max="13" width="1.75390625" style="0" customWidth="1"/>
  </cols>
  <sheetData>
    <row r="1" spans="2:12" ht="18" customHeight="1">
      <c r="B1" s="200" t="s">
        <v>1</v>
      </c>
      <c r="C1" s="200"/>
      <c r="D1" s="200"/>
      <c r="E1" s="201" t="s">
        <v>239</v>
      </c>
      <c r="F1" s="201"/>
      <c r="G1" s="201"/>
      <c r="H1" s="201"/>
      <c r="I1" s="202"/>
      <c r="J1" s="202"/>
      <c r="K1" s="202"/>
      <c r="L1" s="203" t="s">
        <v>2</v>
      </c>
    </row>
    <row r="2" spans="2:12" ht="17.25" customHeight="1">
      <c r="B2" s="204" t="s">
        <v>240</v>
      </c>
      <c r="C2" s="204"/>
      <c r="D2" s="204"/>
      <c r="E2" s="204"/>
      <c r="F2" s="205"/>
      <c r="G2" s="206" t="s">
        <v>4</v>
      </c>
      <c r="H2" s="206"/>
      <c r="I2" s="206"/>
      <c r="J2" s="206"/>
      <c r="K2" s="206"/>
      <c r="L2" s="206"/>
    </row>
    <row r="3" spans="2:12" ht="12.75" customHeight="1">
      <c r="B3" s="207" t="s">
        <v>5</v>
      </c>
      <c r="C3" s="207"/>
      <c r="D3" s="207"/>
      <c r="E3" s="207"/>
      <c r="F3" s="205"/>
      <c r="G3" s="208" t="s">
        <v>241</v>
      </c>
      <c r="H3" s="208"/>
      <c r="I3" s="208"/>
      <c r="J3" s="208"/>
      <c r="K3" s="208"/>
      <c r="L3" s="208"/>
    </row>
    <row r="4" spans="2:12" ht="24.75" customHeight="1">
      <c r="B4" s="209" t="s">
        <v>7</v>
      </c>
      <c r="C4" s="209"/>
      <c r="D4" s="209"/>
      <c r="E4" s="210"/>
      <c r="F4" s="205"/>
      <c r="G4" s="211" t="s">
        <v>8</v>
      </c>
      <c r="H4" s="211"/>
      <c r="I4" s="211"/>
      <c r="J4" s="211"/>
      <c r="K4" s="211"/>
      <c r="L4" s="211"/>
    </row>
    <row r="5" spans="2:12" ht="24.75" customHeight="1">
      <c r="B5" s="200" t="s">
        <v>242</v>
      </c>
      <c r="C5" s="200"/>
      <c r="D5" s="200"/>
      <c r="E5" s="212"/>
      <c r="F5" s="205"/>
      <c r="G5" s="211" t="s">
        <v>10</v>
      </c>
      <c r="H5" s="211"/>
      <c r="I5" s="211"/>
      <c r="J5" s="211"/>
      <c r="K5" s="211"/>
      <c r="L5" s="211"/>
    </row>
    <row r="6" spans="2:12" ht="18.75">
      <c r="B6" s="213"/>
      <c r="C6" s="214"/>
      <c r="D6" s="214"/>
      <c r="E6" s="212"/>
      <c r="F6" s="205"/>
      <c r="G6" s="203"/>
      <c r="H6" s="203"/>
      <c r="I6" s="203"/>
      <c r="J6" s="203"/>
      <c r="K6" s="203"/>
      <c r="L6" s="203"/>
    </row>
    <row r="7" spans="2:12" ht="16.5" customHeight="1">
      <c r="B7" s="215" t="s">
        <v>11</v>
      </c>
      <c r="C7" s="215"/>
      <c r="D7" s="215"/>
      <c r="E7" s="215"/>
      <c r="F7" s="215"/>
      <c r="G7" s="215"/>
      <c r="H7" s="216"/>
      <c r="I7" s="203"/>
      <c r="J7" s="203"/>
      <c r="K7" s="203"/>
      <c r="L7" s="203"/>
    </row>
    <row r="8" spans="2:12" ht="9.75" customHeight="1">
      <c r="B8" s="213"/>
      <c r="C8" s="214"/>
      <c r="D8" s="214"/>
      <c r="E8" s="212"/>
      <c r="F8" s="205"/>
      <c r="G8" s="203"/>
      <c r="H8" s="203"/>
      <c r="I8" s="203"/>
      <c r="J8" s="203"/>
      <c r="K8" s="203"/>
      <c r="L8" s="203"/>
    </row>
    <row r="9" spans="2:12" ht="18" customHeight="1">
      <c r="B9" s="217" t="s">
        <v>243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2:12" ht="16.5" customHeight="1">
      <c r="B10" s="218" t="s">
        <v>244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</row>
    <row r="11" spans="2:12" ht="13.5" customHeight="1">
      <c r="B11" s="219" t="s">
        <v>245</v>
      </c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 ht="18.75" customHeight="1">
      <c r="B12" s="220" t="s">
        <v>246</v>
      </c>
      <c r="C12" s="220"/>
      <c r="D12" s="220"/>
      <c r="E12" s="221" t="s">
        <v>247</v>
      </c>
      <c r="F12" s="222" t="s">
        <v>248</v>
      </c>
      <c r="G12" s="222"/>
      <c r="H12" s="222"/>
      <c r="I12" s="222"/>
      <c r="J12" s="223" t="s">
        <v>249</v>
      </c>
      <c r="K12" s="220" t="s">
        <v>250</v>
      </c>
      <c r="L12" s="224" t="s">
        <v>251</v>
      </c>
    </row>
    <row r="13" spans="2:12" ht="18" customHeight="1">
      <c r="B13" s="220"/>
      <c r="C13" s="220"/>
      <c r="D13" s="220"/>
      <c r="E13" s="221"/>
      <c r="F13" s="225" t="s">
        <v>252</v>
      </c>
      <c r="G13" s="225"/>
      <c r="H13" s="226" t="s">
        <v>253</v>
      </c>
      <c r="I13" s="226" t="s">
        <v>254</v>
      </c>
      <c r="J13" s="227"/>
      <c r="K13" s="220"/>
      <c r="L13" s="224"/>
    </row>
    <row r="14" spans="2:13" s="137" customFormat="1" ht="18" customHeight="1">
      <c r="B14" s="228" t="s">
        <v>255</v>
      </c>
      <c r="C14" s="228"/>
      <c r="D14" s="228"/>
      <c r="E14" s="229" t="s">
        <v>256</v>
      </c>
      <c r="F14" s="230">
        <v>52.5</v>
      </c>
      <c r="G14" s="230"/>
      <c r="H14" s="231">
        <v>51</v>
      </c>
      <c r="I14" s="232">
        <v>50</v>
      </c>
      <c r="J14" s="233">
        <v>44.2</v>
      </c>
      <c r="K14" s="234" t="s">
        <v>257</v>
      </c>
      <c r="L14" s="235" t="s">
        <v>258</v>
      </c>
      <c r="M14" s="236"/>
    </row>
    <row r="15" spans="1:13" s="245" customFormat="1" ht="18" customHeight="1">
      <c r="A15" s="137"/>
      <c r="B15" s="237" t="s">
        <v>259</v>
      </c>
      <c r="C15" s="237"/>
      <c r="D15" s="237"/>
      <c r="E15" s="238" t="s">
        <v>256</v>
      </c>
      <c r="F15" s="239">
        <v>62.6</v>
      </c>
      <c r="G15" s="239"/>
      <c r="H15" s="240">
        <v>60.5</v>
      </c>
      <c r="I15" s="240">
        <v>59.6</v>
      </c>
      <c r="J15" s="241">
        <v>52.1</v>
      </c>
      <c r="K15" s="242" t="s">
        <v>260</v>
      </c>
      <c r="L15" s="243" t="s">
        <v>261</v>
      </c>
      <c r="M15" s="244"/>
    </row>
    <row r="16" spans="2:13" s="137" customFormat="1" ht="18" customHeight="1">
      <c r="B16" s="228" t="s">
        <v>262</v>
      </c>
      <c r="C16" s="228"/>
      <c r="D16" s="228"/>
      <c r="E16" s="229" t="s">
        <v>263</v>
      </c>
      <c r="F16" s="230">
        <v>68.1</v>
      </c>
      <c r="G16" s="230"/>
      <c r="H16" s="231">
        <v>66</v>
      </c>
      <c r="I16" s="232">
        <v>64.55</v>
      </c>
      <c r="J16" s="233">
        <v>57.5</v>
      </c>
      <c r="K16" s="234" t="s">
        <v>264</v>
      </c>
      <c r="L16" s="235" t="s">
        <v>258</v>
      </c>
      <c r="M16" s="236"/>
    </row>
    <row r="17" spans="1:13" s="245" customFormat="1" ht="18" customHeight="1">
      <c r="A17" s="137"/>
      <c r="B17" s="237" t="s">
        <v>265</v>
      </c>
      <c r="C17" s="237"/>
      <c r="D17" s="237"/>
      <c r="E17" s="238" t="s">
        <v>263</v>
      </c>
      <c r="F17" s="239">
        <v>77.1</v>
      </c>
      <c r="G17" s="239"/>
      <c r="H17" s="240">
        <v>74.5</v>
      </c>
      <c r="I17" s="240">
        <v>72.9</v>
      </c>
      <c r="J17" s="241">
        <v>64.2</v>
      </c>
      <c r="K17" s="242" t="s">
        <v>266</v>
      </c>
      <c r="L17" s="243" t="s">
        <v>261</v>
      </c>
      <c r="M17" s="244"/>
    </row>
    <row r="18" spans="2:13" s="186" customFormat="1" ht="18" customHeight="1">
      <c r="B18" s="246" t="s">
        <v>267</v>
      </c>
      <c r="C18" s="246"/>
      <c r="D18" s="246"/>
      <c r="E18" s="247" t="s">
        <v>256</v>
      </c>
      <c r="F18" s="230">
        <v>46.9</v>
      </c>
      <c r="G18" s="230"/>
      <c r="H18" s="231">
        <v>45.5</v>
      </c>
      <c r="I18" s="232">
        <v>44.95</v>
      </c>
      <c r="J18" s="233">
        <v>40</v>
      </c>
      <c r="K18" s="248" t="s">
        <v>264</v>
      </c>
      <c r="L18" s="249" t="s">
        <v>268</v>
      </c>
      <c r="M18" s="250"/>
    </row>
    <row r="19" spans="1:13" s="245" customFormat="1" ht="28.5" customHeight="1">
      <c r="A19" s="137"/>
      <c r="B19" s="237" t="s">
        <v>269</v>
      </c>
      <c r="C19" s="237"/>
      <c r="D19" s="237"/>
      <c r="E19" s="238" t="s">
        <v>256</v>
      </c>
      <c r="F19" s="239">
        <v>56.5</v>
      </c>
      <c r="G19" s="239"/>
      <c r="H19" s="240">
        <v>54</v>
      </c>
      <c r="I19" s="240">
        <v>53.35</v>
      </c>
      <c r="J19" s="241">
        <v>46.7</v>
      </c>
      <c r="K19" s="242" t="s">
        <v>266</v>
      </c>
      <c r="L19" s="243" t="s">
        <v>270</v>
      </c>
      <c r="M19" s="244"/>
    </row>
    <row r="20" spans="2:13" ht="18.75">
      <c r="B20" s="251"/>
      <c r="C20" s="252"/>
      <c r="D20" s="252"/>
      <c r="E20" s="253"/>
      <c r="F20" s="254"/>
      <c r="G20" s="254"/>
      <c r="H20" s="254"/>
      <c r="I20" s="254"/>
      <c r="J20" s="254"/>
      <c r="K20" s="255"/>
      <c r="L20" s="255"/>
      <c r="M20" s="183"/>
    </row>
    <row r="21" spans="2:12" ht="15" customHeight="1">
      <c r="B21" s="218" t="s">
        <v>271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</row>
    <row r="22" spans="2:12" ht="13.5" customHeight="1">
      <c r="B22" s="219" t="s">
        <v>272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 ht="15.75" customHeight="1">
      <c r="B23" s="220" t="s">
        <v>246</v>
      </c>
      <c r="C23" s="220"/>
      <c r="D23" s="220"/>
      <c r="E23" s="256" t="s">
        <v>247</v>
      </c>
      <c r="F23" s="222" t="s">
        <v>248</v>
      </c>
      <c r="G23" s="222"/>
      <c r="H23" s="222"/>
      <c r="I23" s="222"/>
      <c r="J23" s="223" t="s">
        <v>249</v>
      </c>
      <c r="K23" s="224" t="s">
        <v>273</v>
      </c>
      <c r="L23" s="224" t="s">
        <v>274</v>
      </c>
    </row>
    <row r="24" spans="2:12" ht="13.5" customHeight="1">
      <c r="B24" s="220"/>
      <c r="C24" s="220"/>
      <c r="D24" s="220"/>
      <c r="E24" s="256"/>
      <c r="F24" s="225" t="s">
        <v>252</v>
      </c>
      <c r="G24" s="225"/>
      <c r="H24" s="226" t="s">
        <v>253</v>
      </c>
      <c r="I24" s="226" t="s">
        <v>254</v>
      </c>
      <c r="J24" s="223"/>
      <c r="K24" s="224"/>
      <c r="L24" s="224"/>
    </row>
    <row r="25" spans="2:13" s="137" customFormat="1" ht="18" customHeight="1">
      <c r="B25" s="228" t="s">
        <v>275</v>
      </c>
      <c r="C25" s="228"/>
      <c r="D25" s="228"/>
      <c r="E25" s="229" t="s">
        <v>256</v>
      </c>
      <c r="F25" s="230">
        <v>59.8</v>
      </c>
      <c r="G25" s="230"/>
      <c r="H25" s="231">
        <v>57</v>
      </c>
      <c r="I25" s="257">
        <v>55.5</v>
      </c>
      <c r="J25" s="233">
        <v>49.8</v>
      </c>
      <c r="K25" s="258" t="s">
        <v>257</v>
      </c>
      <c r="L25" s="235" t="s">
        <v>276</v>
      </c>
      <c r="M25" s="236"/>
    </row>
    <row r="26" spans="1:13" s="245" customFormat="1" ht="28.5" customHeight="1">
      <c r="A26" s="137"/>
      <c r="B26" s="237" t="s">
        <v>277</v>
      </c>
      <c r="C26" s="237"/>
      <c r="D26" s="237"/>
      <c r="E26" s="238" t="s">
        <v>256</v>
      </c>
      <c r="F26" s="239">
        <v>71.6</v>
      </c>
      <c r="G26" s="239"/>
      <c r="H26" s="240">
        <v>69</v>
      </c>
      <c r="I26" s="259">
        <v>67</v>
      </c>
      <c r="J26" s="241">
        <v>59.4</v>
      </c>
      <c r="K26" s="243" t="s">
        <v>260</v>
      </c>
      <c r="L26" s="243" t="s">
        <v>278</v>
      </c>
      <c r="M26" s="244"/>
    </row>
    <row r="27" spans="2:13" s="186" customFormat="1" ht="28.5" customHeight="1">
      <c r="B27" s="246" t="s">
        <v>279</v>
      </c>
      <c r="C27" s="246"/>
      <c r="D27" s="246"/>
      <c r="E27" s="247" t="s">
        <v>256</v>
      </c>
      <c r="F27" s="260">
        <v>73</v>
      </c>
      <c r="G27" s="260"/>
      <c r="H27" s="232">
        <v>70.5</v>
      </c>
      <c r="I27" s="257">
        <v>68.5</v>
      </c>
      <c r="J27" s="233">
        <v>61.4</v>
      </c>
      <c r="K27" s="249" t="s">
        <v>260</v>
      </c>
      <c r="L27" s="249" t="s">
        <v>278</v>
      </c>
      <c r="M27" s="250"/>
    </row>
    <row r="28" spans="1:13" s="245" customFormat="1" ht="18" customHeight="1">
      <c r="A28" s="137"/>
      <c r="B28" s="237" t="s">
        <v>280</v>
      </c>
      <c r="C28" s="237"/>
      <c r="D28" s="237"/>
      <c r="E28" s="238" t="s">
        <v>256</v>
      </c>
      <c r="F28" s="239">
        <v>72.5</v>
      </c>
      <c r="G28" s="239"/>
      <c r="H28" s="240">
        <v>70</v>
      </c>
      <c r="I28" s="259">
        <v>68</v>
      </c>
      <c r="J28" s="241">
        <v>60.9</v>
      </c>
      <c r="K28" s="243" t="s">
        <v>260</v>
      </c>
      <c r="L28" s="243" t="s">
        <v>278</v>
      </c>
      <c r="M28" s="244"/>
    </row>
    <row r="29" spans="2:13" s="137" customFormat="1" ht="18" customHeight="1">
      <c r="B29" s="261" t="s">
        <v>281</v>
      </c>
      <c r="C29" s="261"/>
      <c r="D29" s="261"/>
      <c r="E29" s="262" t="s">
        <v>263</v>
      </c>
      <c r="F29" s="230">
        <v>83.7</v>
      </c>
      <c r="G29" s="230"/>
      <c r="H29" s="231">
        <v>80</v>
      </c>
      <c r="I29" s="257">
        <v>77.5</v>
      </c>
      <c r="J29" s="233">
        <v>70.4</v>
      </c>
      <c r="K29" s="258" t="s">
        <v>257</v>
      </c>
      <c r="L29" s="235" t="s">
        <v>276</v>
      </c>
      <c r="M29" s="236"/>
    </row>
    <row r="30" spans="1:13" s="245" customFormat="1" ht="18" customHeight="1">
      <c r="A30" s="137"/>
      <c r="B30" s="237" t="s">
        <v>282</v>
      </c>
      <c r="C30" s="237"/>
      <c r="D30" s="237"/>
      <c r="E30" s="238" t="s">
        <v>263</v>
      </c>
      <c r="F30" s="239">
        <v>91.85</v>
      </c>
      <c r="G30" s="239"/>
      <c r="H30" s="240">
        <v>88</v>
      </c>
      <c r="I30" s="259">
        <v>85.5</v>
      </c>
      <c r="J30" s="241">
        <v>76.8</v>
      </c>
      <c r="K30" s="243" t="s">
        <v>260</v>
      </c>
      <c r="L30" s="243" t="s">
        <v>278</v>
      </c>
      <c r="M30" s="244"/>
    </row>
    <row r="31" spans="1:13" s="245" customFormat="1" ht="28.5" customHeight="1">
      <c r="A31" s="137"/>
      <c r="B31" s="228" t="s">
        <v>283</v>
      </c>
      <c r="C31" s="228"/>
      <c r="D31" s="228"/>
      <c r="E31" s="229" t="s">
        <v>263</v>
      </c>
      <c r="F31" s="230">
        <v>93.5</v>
      </c>
      <c r="G31" s="230"/>
      <c r="H31" s="263">
        <v>90</v>
      </c>
      <c r="I31" s="264">
        <v>87.5</v>
      </c>
      <c r="J31" s="233">
        <v>78.8</v>
      </c>
      <c r="K31" s="258" t="s">
        <v>260</v>
      </c>
      <c r="L31" s="258" t="s">
        <v>278</v>
      </c>
      <c r="M31" s="236"/>
    </row>
    <row r="32" spans="2:14" s="137" customFormat="1" ht="18" customHeight="1">
      <c r="B32" s="237" t="s">
        <v>284</v>
      </c>
      <c r="C32" s="237"/>
      <c r="D32" s="237"/>
      <c r="E32" s="238" t="s">
        <v>285</v>
      </c>
      <c r="F32" s="239">
        <v>83.7</v>
      </c>
      <c r="G32" s="239"/>
      <c r="H32" s="240">
        <v>80</v>
      </c>
      <c r="I32" s="259">
        <v>77.5</v>
      </c>
      <c r="J32" s="241">
        <v>70.4</v>
      </c>
      <c r="K32" s="243" t="s">
        <v>257</v>
      </c>
      <c r="L32" s="265" t="s">
        <v>276</v>
      </c>
      <c r="M32" s="245"/>
      <c r="N32" s="266"/>
    </row>
    <row r="33" spans="1:13" s="245" customFormat="1" ht="18" customHeight="1">
      <c r="A33" s="137"/>
      <c r="B33" s="228" t="s">
        <v>286</v>
      </c>
      <c r="C33" s="228"/>
      <c r="D33" s="228"/>
      <c r="E33" s="267" t="s">
        <v>285</v>
      </c>
      <c r="F33" s="230">
        <v>91.85</v>
      </c>
      <c r="G33" s="230"/>
      <c r="H33" s="263">
        <v>88</v>
      </c>
      <c r="I33" s="264">
        <v>85.5</v>
      </c>
      <c r="J33" s="233">
        <v>76.8</v>
      </c>
      <c r="K33" s="258" t="s">
        <v>260</v>
      </c>
      <c r="L33" s="258" t="s">
        <v>278</v>
      </c>
      <c r="M33" s="137"/>
    </row>
    <row r="34" spans="2:12" ht="9" customHeight="1">
      <c r="B34" s="268"/>
      <c r="C34" s="269"/>
      <c r="D34" s="269"/>
      <c r="E34" s="270"/>
      <c r="F34" s="271"/>
      <c r="G34" s="271"/>
      <c r="H34" s="271"/>
      <c r="I34" s="271"/>
      <c r="J34" s="271"/>
      <c r="K34" s="271"/>
      <c r="L34" s="271"/>
    </row>
    <row r="35" spans="2:12" ht="18" customHeight="1">
      <c r="B35" s="217" t="s">
        <v>287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</row>
    <row r="36" spans="2:12" ht="12.75" customHeight="1" hidden="1">
      <c r="B36" s="218" t="s">
        <v>288</v>
      </c>
      <c r="C36" s="218"/>
      <c r="D36" s="218"/>
      <c r="E36" s="218"/>
      <c r="F36" s="218"/>
      <c r="G36" s="218"/>
      <c r="H36" s="218"/>
      <c r="I36" s="218"/>
      <c r="J36" s="218"/>
      <c r="K36" s="218"/>
      <c r="L36" s="218"/>
    </row>
    <row r="37" spans="2:12" ht="12.75" customHeight="1" hidden="1">
      <c r="B37" s="219" t="s">
        <v>289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</row>
    <row r="38" spans="2:12" ht="12.75" customHeight="1" hidden="1">
      <c r="B38" s="220" t="s">
        <v>246</v>
      </c>
      <c r="C38" s="220"/>
      <c r="D38" s="220"/>
      <c r="E38" s="256" t="s">
        <v>247</v>
      </c>
      <c r="F38" s="272" t="s">
        <v>248</v>
      </c>
      <c r="G38" s="272"/>
      <c r="H38" s="272"/>
      <c r="I38" s="272"/>
      <c r="J38" s="273"/>
      <c r="K38" s="224" t="s">
        <v>273</v>
      </c>
      <c r="L38" s="224" t="s">
        <v>274</v>
      </c>
    </row>
    <row r="39" spans="2:12" ht="12.75" customHeight="1" hidden="1">
      <c r="B39" s="220"/>
      <c r="C39" s="220"/>
      <c r="D39" s="220"/>
      <c r="E39" s="256"/>
      <c r="F39" s="274" t="s">
        <v>290</v>
      </c>
      <c r="G39" s="274" t="s">
        <v>291</v>
      </c>
      <c r="H39" s="274" t="s">
        <v>292</v>
      </c>
      <c r="I39" s="274" t="s">
        <v>293</v>
      </c>
      <c r="J39" s="274"/>
      <c r="K39" s="224"/>
      <c r="L39" s="224"/>
    </row>
    <row r="40" spans="2:12" s="137" customFormat="1" ht="12.75" customHeight="1" hidden="1">
      <c r="B40" s="228" t="s">
        <v>294</v>
      </c>
      <c r="C40" s="228"/>
      <c r="D40" s="228"/>
      <c r="E40" s="229" t="s">
        <v>256</v>
      </c>
      <c r="F40" s="275">
        <v>34</v>
      </c>
      <c r="G40" s="275">
        <v>32</v>
      </c>
      <c r="H40" s="276">
        <v>31</v>
      </c>
      <c r="I40" s="276">
        <v>29.5</v>
      </c>
      <c r="J40" s="276"/>
      <c r="K40" s="258" t="s">
        <v>260</v>
      </c>
      <c r="L40" s="235" t="s">
        <v>295</v>
      </c>
    </row>
    <row r="41" spans="1:12" s="245" customFormat="1" ht="12.75" customHeight="1" hidden="1">
      <c r="A41" s="137"/>
      <c r="B41" s="237" t="s">
        <v>296</v>
      </c>
      <c r="C41" s="237"/>
      <c r="D41" s="237"/>
      <c r="E41" s="238" t="s">
        <v>256</v>
      </c>
      <c r="F41" s="277">
        <v>37</v>
      </c>
      <c r="G41" s="277">
        <v>36</v>
      </c>
      <c r="H41" s="277">
        <v>35</v>
      </c>
      <c r="I41" s="277">
        <v>34</v>
      </c>
      <c r="J41" s="277"/>
      <c r="K41" s="243" t="s">
        <v>260</v>
      </c>
      <c r="L41" s="243" t="s">
        <v>261</v>
      </c>
    </row>
    <row r="42" spans="2:12" s="137" customFormat="1" ht="12.75" customHeight="1" hidden="1">
      <c r="B42" s="228" t="s">
        <v>297</v>
      </c>
      <c r="C42" s="228"/>
      <c r="D42" s="228"/>
      <c r="E42" s="229" t="s">
        <v>263</v>
      </c>
      <c r="F42" s="275">
        <v>44</v>
      </c>
      <c r="G42" s="275">
        <v>42</v>
      </c>
      <c r="H42" s="276">
        <v>41</v>
      </c>
      <c r="I42" s="276">
        <v>40</v>
      </c>
      <c r="J42" s="276"/>
      <c r="K42" s="258" t="s">
        <v>260</v>
      </c>
      <c r="L42" s="235" t="s">
        <v>295</v>
      </c>
    </row>
    <row r="43" spans="1:12" s="245" customFormat="1" ht="12.75" customHeight="1" hidden="1">
      <c r="A43" s="137"/>
      <c r="B43" s="237" t="s">
        <v>298</v>
      </c>
      <c r="C43" s="237"/>
      <c r="D43" s="237"/>
      <c r="E43" s="238" t="s">
        <v>263</v>
      </c>
      <c r="F43" s="277">
        <v>49</v>
      </c>
      <c r="G43" s="277">
        <v>47</v>
      </c>
      <c r="H43" s="277">
        <v>46</v>
      </c>
      <c r="I43" s="277">
        <v>45</v>
      </c>
      <c r="J43" s="277"/>
      <c r="K43" s="243" t="s">
        <v>260</v>
      </c>
      <c r="L43" s="243" t="s">
        <v>261</v>
      </c>
    </row>
    <row r="44" spans="2:12" ht="12.75" customHeight="1" hidden="1">
      <c r="B44" s="278"/>
      <c r="C44" s="279"/>
      <c r="D44" s="279"/>
      <c r="E44" s="280"/>
      <c r="F44" s="281"/>
      <c r="G44" s="281"/>
      <c r="H44" s="281"/>
      <c r="I44" s="281"/>
      <c r="J44" s="281"/>
      <c r="K44" s="281"/>
      <c r="L44" s="281"/>
    </row>
    <row r="45" spans="2:12" ht="18" customHeight="1">
      <c r="B45" s="218" t="s">
        <v>299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</row>
    <row r="46" spans="2:12" ht="33" customHeight="1">
      <c r="B46" s="219" t="s">
        <v>300</v>
      </c>
      <c r="C46" s="219"/>
      <c r="D46" s="219"/>
      <c r="E46" s="219"/>
      <c r="F46" s="219"/>
      <c r="G46" s="219"/>
      <c r="H46" s="219"/>
      <c r="I46" s="219"/>
      <c r="J46" s="219"/>
      <c r="K46" s="219"/>
      <c r="L46" s="219"/>
    </row>
    <row r="47" spans="2:12" ht="17.25" customHeight="1">
      <c r="B47" s="220" t="s">
        <v>246</v>
      </c>
      <c r="C47" s="220"/>
      <c r="D47" s="220"/>
      <c r="E47" s="256" t="s">
        <v>247</v>
      </c>
      <c r="F47" s="222" t="s">
        <v>248</v>
      </c>
      <c r="G47" s="222"/>
      <c r="H47" s="222"/>
      <c r="I47" s="222"/>
      <c r="J47" s="223" t="s">
        <v>249</v>
      </c>
      <c r="K47" s="224" t="s">
        <v>273</v>
      </c>
      <c r="L47" s="224" t="s">
        <v>274</v>
      </c>
    </row>
    <row r="48" spans="2:12" ht="18.75" customHeight="1">
      <c r="B48" s="220"/>
      <c r="C48" s="220"/>
      <c r="D48" s="220"/>
      <c r="E48" s="256"/>
      <c r="F48" s="225" t="s">
        <v>252</v>
      </c>
      <c r="G48" s="225"/>
      <c r="H48" s="226" t="s">
        <v>253</v>
      </c>
      <c r="I48" s="226" t="s">
        <v>254</v>
      </c>
      <c r="J48" s="223"/>
      <c r="K48" s="224"/>
      <c r="L48" s="224"/>
    </row>
    <row r="49" spans="2:12" s="137" customFormat="1" ht="18" customHeight="1">
      <c r="B49" s="228" t="s">
        <v>301</v>
      </c>
      <c r="C49" s="228"/>
      <c r="D49" s="228"/>
      <c r="E49" s="282" t="s">
        <v>256</v>
      </c>
      <c r="F49" s="230">
        <v>65.4</v>
      </c>
      <c r="G49" s="230"/>
      <c r="H49" s="231">
        <v>62.5</v>
      </c>
      <c r="I49" s="257">
        <v>60.5</v>
      </c>
      <c r="J49" s="233">
        <v>56</v>
      </c>
      <c r="K49" s="258" t="s">
        <v>257</v>
      </c>
      <c r="L49" s="235" t="s">
        <v>258</v>
      </c>
    </row>
    <row r="50" spans="1:12" s="245" customFormat="1" ht="18" customHeight="1">
      <c r="A50" s="137"/>
      <c r="B50" s="237" t="s">
        <v>302</v>
      </c>
      <c r="C50" s="237"/>
      <c r="D50" s="237"/>
      <c r="E50" s="283" t="s">
        <v>256</v>
      </c>
      <c r="F50" s="239">
        <v>73.8</v>
      </c>
      <c r="G50" s="239"/>
      <c r="H50" s="240">
        <v>71</v>
      </c>
      <c r="I50" s="259">
        <v>69</v>
      </c>
      <c r="J50" s="241">
        <v>62.6</v>
      </c>
      <c r="K50" s="243" t="s">
        <v>260</v>
      </c>
      <c r="L50" s="243" t="s">
        <v>303</v>
      </c>
    </row>
    <row r="51" spans="2:12" s="137" customFormat="1" ht="14.25" customHeight="1">
      <c r="B51" s="228" t="s">
        <v>304</v>
      </c>
      <c r="C51" s="228"/>
      <c r="D51" s="228"/>
      <c r="E51" s="282" t="s">
        <v>305</v>
      </c>
      <c r="F51" s="230">
        <v>85</v>
      </c>
      <c r="G51" s="230"/>
      <c r="H51" s="231">
        <v>82</v>
      </c>
      <c r="I51" s="257">
        <v>79.2</v>
      </c>
      <c r="J51" s="233">
        <v>73.3</v>
      </c>
      <c r="K51" s="258" t="s">
        <v>257</v>
      </c>
      <c r="L51" s="235" t="s">
        <v>258</v>
      </c>
    </row>
    <row r="52" spans="1:12" s="245" customFormat="1" ht="18" customHeight="1">
      <c r="A52" s="137"/>
      <c r="B52" s="237" t="s">
        <v>306</v>
      </c>
      <c r="C52" s="237"/>
      <c r="D52" s="237"/>
      <c r="E52" s="283" t="s">
        <v>263</v>
      </c>
      <c r="F52" s="239">
        <v>93.5</v>
      </c>
      <c r="G52" s="239"/>
      <c r="H52" s="240">
        <v>90.5</v>
      </c>
      <c r="I52" s="259">
        <v>87.8</v>
      </c>
      <c r="J52" s="241">
        <v>80.6</v>
      </c>
      <c r="K52" s="243" t="s">
        <v>260</v>
      </c>
      <c r="L52" s="243" t="s">
        <v>303</v>
      </c>
    </row>
    <row r="53" spans="2:12" s="137" customFormat="1" ht="18" customHeight="1">
      <c r="B53" s="228" t="s">
        <v>307</v>
      </c>
      <c r="C53" s="228"/>
      <c r="D53" s="228"/>
      <c r="E53" s="282" t="s">
        <v>285</v>
      </c>
      <c r="F53" s="230">
        <v>84.5</v>
      </c>
      <c r="G53" s="230"/>
      <c r="H53" s="231">
        <v>81.5</v>
      </c>
      <c r="I53" s="257">
        <v>78.8</v>
      </c>
      <c r="J53" s="233">
        <v>72.9</v>
      </c>
      <c r="K53" s="258" t="s">
        <v>257</v>
      </c>
      <c r="L53" s="235" t="s">
        <v>258</v>
      </c>
    </row>
    <row r="54" spans="1:12" s="245" customFormat="1" ht="18" customHeight="1">
      <c r="A54" s="137"/>
      <c r="B54" s="237" t="s">
        <v>308</v>
      </c>
      <c r="C54" s="237"/>
      <c r="D54" s="237"/>
      <c r="E54" s="283" t="s">
        <v>285</v>
      </c>
      <c r="F54" s="239">
        <v>92.6</v>
      </c>
      <c r="G54" s="239"/>
      <c r="H54" s="240">
        <v>89.6</v>
      </c>
      <c r="I54" s="259">
        <v>87.1</v>
      </c>
      <c r="J54" s="241">
        <v>80</v>
      </c>
      <c r="K54" s="243" t="s">
        <v>260</v>
      </c>
      <c r="L54" s="243" t="s">
        <v>303</v>
      </c>
    </row>
    <row r="55" spans="2:12" ht="12" customHeight="1">
      <c r="B55" s="278"/>
      <c r="C55" s="279"/>
      <c r="D55" s="279"/>
      <c r="E55" s="280"/>
      <c r="F55" s="281"/>
      <c r="G55" s="281"/>
      <c r="H55" s="281"/>
      <c r="I55" s="281"/>
      <c r="J55" s="281"/>
      <c r="K55" s="281"/>
      <c r="L55" s="281"/>
    </row>
    <row r="56" spans="2:12" ht="15" customHeight="1">
      <c r="B56" s="218" t="s">
        <v>309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</row>
    <row r="57" spans="2:12" ht="33" customHeight="1">
      <c r="B57" s="219" t="s">
        <v>310</v>
      </c>
      <c r="C57" s="219"/>
      <c r="D57" s="219"/>
      <c r="E57" s="219"/>
      <c r="F57" s="219"/>
      <c r="G57" s="219"/>
      <c r="H57" s="219"/>
      <c r="I57" s="219"/>
      <c r="J57" s="219"/>
      <c r="K57" s="219"/>
      <c r="L57" s="219"/>
    </row>
    <row r="58" spans="2:12" ht="12.75" customHeight="1" hidden="1">
      <c r="B58" s="220" t="s">
        <v>246</v>
      </c>
      <c r="C58" s="220"/>
      <c r="D58" s="220"/>
      <c r="E58" s="256" t="s">
        <v>247</v>
      </c>
      <c r="F58" s="272" t="s">
        <v>248</v>
      </c>
      <c r="G58" s="272"/>
      <c r="H58" s="272"/>
      <c r="I58" s="272"/>
      <c r="J58" s="273"/>
      <c r="K58" s="224" t="s">
        <v>273</v>
      </c>
      <c r="L58" s="224" t="s">
        <v>274</v>
      </c>
    </row>
    <row r="59" spans="2:12" ht="12.75" customHeight="1" hidden="1">
      <c r="B59" s="220"/>
      <c r="C59" s="220"/>
      <c r="D59" s="220"/>
      <c r="E59" s="256"/>
      <c r="F59" s="274" t="s">
        <v>290</v>
      </c>
      <c r="G59" s="274" t="s">
        <v>291</v>
      </c>
      <c r="H59" s="274" t="s">
        <v>292</v>
      </c>
      <c r="I59" s="274" t="s">
        <v>293</v>
      </c>
      <c r="J59" s="274"/>
      <c r="K59" s="224"/>
      <c r="L59" s="224"/>
    </row>
    <row r="60" spans="2:12" s="137" customFormat="1" ht="18" customHeight="1">
      <c r="B60" s="228" t="s">
        <v>311</v>
      </c>
      <c r="C60" s="228"/>
      <c r="D60" s="228"/>
      <c r="E60" s="229" t="s">
        <v>256</v>
      </c>
      <c r="F60" s="230">
        <v>85</v>
      </c>
      <c r="G60" s="230"/>
      <c r="H60" s="231">
        <v>81.8</v>
      </c>
      <c r="I60" s="257">
        <v>79</v>
      </c>
      <c r="J60" s="233">
        <v>71.93</v>
      </c>
      <c r="K60" s="258" t="s">
        <v>260</v>
      </c>
      <c r="L60" s="235" t="s">
        <v>312</v>
      </c>
    </row>
    <row r="61" spans="1:12" s="245" customFormat="1" ht="18" customHeight="1">
      <c r="A61" s="137"/>
      <c r="B61" s="237" t="s">
        <v>313</v>
      </c>
      <c r="C61" s="237"/>
      <c r="D61" s="237"/>
      <c r="E61" s="238" t="s">
        <v>256</v>
      </c>
      <c r="F61" s="239">
        <v>102</v>
      </c>
      <c r="G61" s="239"/>
      <c r="H61" s="240">
        <v>98</v>
      </c>
      <c r="I61" s="259">
        <v>94</v>
      </c>
      <c r="J61" s="241">
        <v>86.14</v>
      </c>
      <c r="K61" s="243" t="s">
        <v>260</v>
      </c>
      <c r="L61" s="243" t="s">
        <v>278</v>
      </c>
    </row>
    <row r="62" spans="2:12" s="137" customFormat="1" ht="18" customHeight="1">
      <c r="B62" s="228" t="s">
        <v>314</v>
      </c>
      <c r="C62" s="228"/>
      <c r="D62" s="228"/>
      <c r="E62" s="229" t="s">
        <v>263</v>
      </c>
      <c r="F62" s="230">
        <v>110</v>
      </c>
      <c r="G62" s="230"/>
      <c r="H62" s="231">
        <v>105</v>
      </c>
      <c r="I62" s="257">
        <v>100.3</v>
      </c>
      <c r="J62" s="233">
        <v>92.81</v>
      </c>
      <c r="K62" s="258" t="s">
        <v>260</v>
      </c>
      <c r="L62" s="235" t="s">
        <v>312</v>
      </c>
    </row>
    <row r="63" spans="1:12" s="245" customFormat="1" ht="18" customHeight="1">
      <c r="A63" s="137"/>
      <c r="B63" s="237" t="s">
        <v>315</v>
      </c>
      <c r="C63" s="237"/>
      <c r="D63" s="237"/>
      <c r="E63" s="238" t="s">
        <v>263</v>
      </c>
      <c r="F63" s="239">
        <v>127</v>
      </c>
      <c r="G63" s="239"/>
      <c r="H63" s="240">
        <v>122</v>
      </c>
      <c r="I63" s="259">
        <v>117.7</v>
      </c>
      <c r="J63" s="241">
        <v>108.58</v>
      </c>
      <c r="K63" s="243" t="s">
        <v>260</v>
      </c>
      <c r="L63" s="243" t="s">
        <v>278</v>
      </c>
    </row>
    <row r="64" spans="2:12" s="137" customFormat="1" ht="18" customHeight="1">
      <c r="B64" s="228" t="s">
        <v>316</v>
      </c>
      <c r="C64" s="228"/>
      <c r="D64" s="228"/>
      <c r="E64" s="229" t="s">
        <v>285</v>
      </c>
      <c r="F64" s="230">
        <v>109</v>
      </c>
      <c r="G64" s="230"/>
      <c r="H64" s="231">
        <v>104</v>
      </c>
      <c r="I64" s="257">
        <v>99</v>
      </c>
      <c r="J64" s="233">
        <v>91.63</v>
      </c>
      <c r="K64" s="258" t="s">
        <v>260</v>
      </c>
      <c r="L64" s="235" t="s">
        <v>312</v>
      </c>
    </row>
    <row r="65" spans="1:12" s="245" customFormat="1" ht="18" customHeight="1">
      <c r="A65" s="137"/>
      <c r="B65" s="237" t="s">
        <v>317</v>
      </c>
      <c r="C65" s="237"/>
      <c r="D65" s="237"/>
      <c r="E65" s="238" t="s">
        <v>285</v>
      </c>
      <c r="F65" s="239">
        <v>126</v>
      </c>
      <c r="G65" s="239"/>
      <c r="H65" s="240">
        <v>121</v>
      </c>
      <c r="I65" s="259">
        <v>116</v>
      </c>
      <c r="J65" s="241">
        <v>106.92</v>
      </c>
      <c r="K65" s="243" t="s">
        <v>260</v>
      </c>
      <c r="L65" s="243" t="s">
        <v>278</v>
      </c>
    </row>
    <row r="66" spans="2:12" ht="12" customHeight="1">
      <c r="B66" s="251"/>
      <c r="C66" s="252"/>
      <c r="D66" s="252"/>
      <c r="E66" s="253"/>
      <c r="F66" s="254"/>
      <c r="G66" s="254"/>
      <c r="H66" s="254"/>
      <c r="I66" s="254"/>
      <c r="J66" s="254"/>
      <c r="K66" s="255"/>
      <c r="L66" s="284"/>
    </row>
    <row r="67" spans="2:12" ht="12.75" customHeight="1" hidden="1">
      <c r="B67" s="218" t="s">
        <v>318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</row>
    <row r="68" spans="2:12" ht="12.75" customHeight="1" hidden="1">
      <c r="B68" s="219" t="s">
        <v>319</v>
      </c>
      <c r="C68" s="219"/>
      <c r="D68" s="219"/>
      <c r="E68" s="219"/>
      <c r="F68" s="219"/>
      <c r="G68" s="219"/>
      <c r="H68" s="219"/>
      <c r="I68" s="219"/>
      <c r="J68" s="219"/>
      <c r="K68" s="219"/>
      <c r="L68" s="219"/>
    </row>
    <row r="69" spans="2:12" ht="12.75" customHeight="1" hidden="1">
      <c r="B69" s="220" t="s">
        <v>246</v>
      </c>
      <c r="C69" s="220"/>
      <c r="D69" s="220"/>
      <c r="E69" s="285" t="s">
        <v>247</v>
      </c>
      <c r="F69" s="272" t="s">
        <v>248</v>
      </c>
      <c r="G69" s="272"/>
      <c r="H69" s="272"/>
      <c r="I69" s="272"/>
      <c r="J69" s="273"/>
      <c r="K69" s="224" t="s">
        <v>273</v>
      </c>
      <c r="L69" s="224" t="s">
        <v>274</v>
      </c>
    </row>
    <row r="70" spans="2:12" ht="12.75" customHeight="1" hidden="1">
      <c r="B70" s="220"/>
      <c r="C70" s="220"/>
      <c r="D70" s="220"/>
      <c r="E70" s="285"/>
      <c r="F70" s="274" t="s">
        <v>290</v>
      </c>
      <c r="G70" s="274" t="s">
        <v>291</v>
      </c>
      <c r="H70" s="274" t="s">
        <v>292</v>
      </c>
      <c r="I70" s="274" t="s">
        <v>293</v>
      </c>
      <c r="J70" s="274"/>
      <c r="K70" s="224"/>
      <c r="L70" s="224"/>
    </row>
    <row r="71" spans="2:12" s="137" customFormat="1" ht="12.75" customHeight="1" hidden="1">
      <c r="B71" s="228" t="s">
        <v>320</v>
      </c>
      <c r="C71" s="228"/>
      <c r="D71" s="228"/>
      <c r="E71" s="286" t="s">
        <v>256</v>
      </c>
      <c r="F71" s="230">
        <v>69</v>
      </c>
      <c r="G71" s="230"/>
      <c r="H71" s="231">
        <v>67.8</v>
      </c>
      <c r="I71" s="257">
        <v>65.9</v>
      </c>
      <c r="J71" s="257"/>
      <c r="K71" s="258" t="s">
        <v>260</v>
      </c>
      <c r="L71" s="235" t="s">
        <v>321</v>
      </c>
    </row>
    <row r="72" spans="1:12" s="245" customFormat="1" ht="12.75" customHeight="1" hidden="1">
      <c r="A72" s="137"/>
      <c r="B72" s="237" t="s">
        <v>322</v>
      </c>
      <c r="C72" s="237"/>
      <c r="D72" s="237"/>
      <c r="E72" s="287" t="s">
        <v>285</v>
      </c>
      <c r="F72" s="239">
        <v>120</v>
      </c>
      <c r="G72" s="239"/>
      <c r="H72" s="240">
        <v>117.7</v>
      </c>
      <c r="I72" s="259">
        <v>114.4</v>
      </c>
      <c r="J72" s="259"/>
      <c r="K72" s="243" t="s">
        <v>260</v>
      </c>
      <c r="L72" s="243" t="s">
        <v>323</v>
      </c>
    </row>
    <row r="73" spans="2:12" s="186" customFormat="1" ht="12.75" customHeight="1" hidden="1">
      <c r="B73" s="246" t="s">
        <v>324</v>
      </c>
      <c r="C73" s="246"/>
      <c r="D73" s="246"/>
      <c r="E73" s="288" t="s">
        <v>263</v>
      </c>
      <c r="F73" s="239">
        <v>111.2</v>
      </c>
      <c r="G73" s="239"/>
      <c r="H73" s="240">
        <v>109</v>
      </c>
      <c r="I73" s="259">
        <v>106</v>
      </c>
      <c r="J73" s="259"/>
      <c r="K73" s="258" t="s">
        <v>325</v>
      </c>
      <c r="L73" s="235" t="s">
        <v>323</v>
      </c>
    </row>
    <row r="74" spans="2:13" s="186" customFormat="1" ht="12.75" customHeight="1" hidden="1">
      <c r="B74" s="237" t="s">
        <v>326</v>
      </c>
      <c r="C74" s="237"/>
      <c r="D74" s="237"/>
      <c r="E74" s="287" t="s">
        <v>285</v>
      </c>
      <c r="F74" s="230">
        <v>101.5</v>
      </c>
      <c r="G74" s="230"/>
      <c r="H74" s="231">
        <v>99.4</v>
      </c>
      <c r="I74" s="257">
        <v>96.7</v>
      </c>
      <c r="J74" s="257"/>
      <c r="K74" s="243" t="s">
        <v>260</v>
      </c>
      <c r="L74" s="243" t="s">
        <v>327</v>
      </c>
      <c r="M74" s="245"/>
    </row>
    <row r="75" spans="2:12" ht="19.5" hidden="1">
      <c r="B75" s="289"/>
      <c r="C75" s="269"/>
      <c r="D75" s="269"/>
      <c r="E75" s="270"/>
      <c r="F75" s="290"/>
      <c r="G75" s="290"/>
      <c r="H75" s="290"/>
      <c r="I75" s="290"/>
      <c r="J75" s="290"/>
      <c r="K75" s="271"/>
      <c r="L75" s="291"/>
    </row>
    <row r="76" spans="2:12" ht="16.5" customHeight="1">
      <c r="B76" s="218" t="s">
        <v>328</v>
      </c>
      <c r="C76" s="218"/>
      <c r="D76" s="218"/>
      <c r="E76" s="218"/>
      <c r="F76" s="218"/>
      <c r="G76" s="218"/>
      <c r="H76" s="218"/>
      <c r="I76" s="218"/>
      <c r="J76" s="218"/>
      <c r="K76" s="218"/>
      <c r="L76" s="218"/>
    </row>
    <row r="77" spans="2:12" ht="33" customHeight="1">
      <c r="B77" s="219" t="s">
        <v>329</v>
      </c>
      <c r="C77" s="219"/>
      <c r="D77" s="219"/>
      <c r="E77" s="219"/>
      <c r="F77" s="219"/>
      <c r="G77" s="219"/>
      <c r="H77" s="219"/>
      <c r="I77" s="219"/>
      <c r="J77" s="219"/>
      <c r="K77" s="219"/>
      <c r="L77" s="219"/>
    </row>
    <row r="78" spans="2:12" ht="12.75" customHeight="1" hidden="1">
      <c r="B78" s="220" t="s">
        <v>246</v>
      </c>
      <c r="C78" s="220"/>
      <c r="D78" s="220"/>
      <c r="E78" s="256" t="s">
        <v>247</v>
      </c>
      <c r="F78" s="272" t="s">
        <v>248</v>
      </c>
      <c r="G78" s="272"/>
      <c r="H78" s="272"/>
      <c r="I78" s="272"/>
      <c r="J78" s="273"/>
      <c r="K78" s="224" t="s">
        <v>273</v>
      </c>
      <c r="L78" s="224" t="s">
        <v>274</v>
      </c>
    </row>
    <row r="79" spans="2:12" ht="12.75" customHeight="1" hidden="1">
      <c r="B79" s="220"/>
      <c r="C79" s="220"/>
      <c r="D79" s="220"/>
      <c r="E79" s="256"/>
      <c r="F79" s="274" t="s">
        <v>290</v>
      </c>
      <c r="G79" s="274" t="s">
        <v>291</v>
      </c>
      <c r="H79" s="274" t="s">
        <v>292</v>
      </c>
      <c r="I79" s="274" t="s">
        <v>293</v>
      </c>
      <c r="J79" s="274"/>
      <c r="K79" s="224"/>
      <c r="L79" s="224"/>
    </row>
    <row r="80" spans="2:12" s="137" customFormat="1" ht="18" customHeight="1">
      <c r="B80" s="228" t="s">
        <v>330</v>
      </c>
      <c r="C80" s="228"/>
      <c r="D80" s="228"/>
      <c r="E80" s="229" t="s">
        <v>256</v>
      </c>
      <c r="F80" s="230">
        <v>94</v>
      </c>
      <c r="G80" s="230"/>
      <c r="H80" s="231">
        <v>90</v>
      </c>
      <c r="I80" s="257">
        <v>86</v>
      </c>
      <c r="J80" s="233">
        <v>80.36</v>
      </c>
      <c r="K80" s="258" t="s">
        <v>260</v>
      </c>
      <c r="L80" s="235" t="s">
        <v>331</v>
      </c>
    </row>
    <row r="81" spans="1:12" s="245" customFormat="1" ht="28.5" customHeight="1">
      <c r="A81" s="137"/>
      <c r="B81" s="237" t="s">
        <v>332</v>
      </c>
      <c r="C81" s="237"/>
      <c r="D81" s="237"/>
      <c r="E81" s="238" t="s">
        <v>285</v>
      </c>
      <c r="F81" s="239">
        <v>164</v>
      </c>
      <c r="G81" s="239"/>
      <c r="H81" s="240">
        <v>158</v>
      </c>
      <c r="I81" s="259">
        <v>152</v>
      </c>
      <c r="J81" s="241">
        <v>140.14</v>
      </c>
      <c r="K81" s="243" t="s">
        <v>260</v>
      </c>
      <c r="L81" s="243" t="s">
        <v>333</v>
      </c>
    </row>
    <row r="82" spans="2:12" s="137" customFormat="1" ht="18" customHeight="1">
      <c r="B82" s="228" t="s">
        <v>334</v>
      </c>
      <c r="C82" s="228"/>
      <c r="D82" s="228"/>
      <c r="E82" s="229" t="s">
        <v>285</v>
      </c>
      <c r="F82" s="230">
        <v>141</v>
      </c>
      <c r="G82" s="230"/>
      <c r="H82" s="231">
        <v>136</v>
      </c>
      <c r="I82" s="257">
        <v>131</v>
      </c>
      <c r="J82" s="233">
        <v>120.54</v>
      </c>
      <c r="K82" s="258" t="s">
        <v>260</v>
      </c>
      <c r="L82" s="235" t="s">
        <v>335</v>
      </c>
    </row>
    <row r="83" spans="1:12" s="245" customFormat="1" ht="28.5" customHeight="1">
      <c r="A83" s="137"/>
      <c r="B83" s="237" t="s">
        <v>336</v>
      </c>
      <c r="C83" s="237"/>
      <c r="D83" s="237"/>
      <c r="E83" s="238" t="s">
        <v>263</v>
      </c>
      <c r="F83" s="239">
        <v>152</v>
      </c>
      <c r="G83" s="239"/>
      <c r="H83" s="240">
        <v>147</v>
      </c>
      <c r="I83" s="259">
        <v>142</v>
      </c>
      <c r="J83" s="241">
        <v>130.34</v>
      </c>
      <c r="K83" s="243" t="s">
        <v>260</v>
      </c>
      <c r="L83" s="243" t="s">
        <v>333</v>
      </c>
    </row>
    <row r="84" spans="2:12" ht="9.75" customHeight="1">
      <c r="B84" s="268"/>
      <c r="C84" s="269"/>
      <c r="D84" s="269"/>
      <c r="E84" s="270"/>
      <c r="F84" s="271"/>
      <c r="G84" s="271"/>
      <c r="H84" s="271"/>
      <c r="I84" s="271"/>
      <c r="J84" s="271"/>
      <c r="K84" s="271"/>
      <c r="L84" s="291"/>
    </row>
    <row r="85" spans="2:12" ht="16.5" customHeight="1">
      <c r="B85" s="218" t="s">
        <v>337</v>
      </c>
      <c r="C85" s="218"/>
      <c r="D85" s="218"/>
      <c r="E85" s="218"/>
      <c r="F85" s="218"/>
      <c r="G85" s="218"/>
      <c r="H85" s="218"/>
      <c r="I85" s="218"/>
      <c r="J85" s="218"/>
      <c r="K85" s="218"/>
      <c r="L85" s="218"/>
    </row>
    <row r="86" spans="2:12" ht="12.75" customHeight="1" hidden="1">
      <c r="B86" s="220" t="s">
        <v>246</v>
      </c>
      <c r="C86" s="220"/>
      <c r="D86" s="220"/>
      <c r="E86" s="256" t="s">
        <v>247</v>
      </c>
      <c r="F86" s="272" t="s">
        <v>248</v>
      </c>
      <c r="G86" s="272"/>
      <c r="H86" s="272"/>
      <c r="I86" s="272"/>
      <c r="J86" s="273"/>
      <c r="K86" s="224" t="s">
        <v>273</v>
      </c>
      <c r="L86" s="224" t="s">
        <v>274</v>
      </c>
    </row>
    <row r="87" spans="2:12" ht="12.75" customHeight="1" hidden="1">
      <c r="B87" s="220"/>
      <c r="C87" s="220"/>
      <c r="D87" s="220"/>
      <c r="E87" s="256"/>
      <c r="F87" s="274" t="s">
        <v>290</v>
      </c>
      <c r="G87" s="274" t="s">
        <v>291</v>
      </c>
      <c r="H87" s="274" t="s">
        <v>292</v>
      </c>
      <c r="I87" s="274" t="s">
        <v>293</v>
      </c>
      <c r="J87" s="274"/>
      <c r="K87" s="224"/>
      <c r="L87" s="224"/>
    </row>
    <row r="88" spans="2:13" ht="18" customHeight="1">
      <c r="B88" s="292" t="s">
        <v>338</v>
      </c>
      <c r="C88" s="292"/>
      <c r="D88" s="292"/>
      <c r="E88" s="293" t="s">
        <v>285</v>
      </c>
      <c r="F88" s="294">
        <v>192</v>
      </c>
      <c r="G88" s="294"/>
      <c r="H88" s="295">
        <v>186</v>
      </c>
      <c r="I88" s="296">
        <v>180</v>
      </c>
      <c r="J88" s="241">
        <v>170.7</v>
      </c>
      <c r="K88" s="297" t="s">
        <v>339</v>
      </c>
      <c r="L88" s="298" t="s">
        <v>340</v>
      </c>
      <c r="M88" s="299"/>
    </row>
    <row r="89" spans="2:12" ht="18" customHeight="1">
      <c r="B89" s="300" t="s">
        <v>341</v>
      </c>
      <c r="C89" s="300"/>
      <c r="D89" s="300"/>
      <c r="E89" s="301" t="s">
        <v>285</v>
      </c>
      <c r="F89" s="230">
        <v>248</v>
      </c>
      <c r="G89" s="230"/>
      <c r="H89" s="231">
        <v>239</v>
      </c>
      <c r="I89" s="257">
        <v>230</v>
      </c>
      <c r="J89" s="233">
        <v>217.35</v>
      </c>
      <c r="K89" s="302" t="s">
        <v>339</v>
      </c>
      <c r="L89" s="235" t="s">
        <v>342</v>
      </c>
    </row>
    <row r="90" spans="1:12" s="245" customFormat="1" ht="18" customHeight="1">
      <c r="A90" s="186"/>
      <c r="B90" s="237" t="s">
        <v>343</v>
      </c>
      <c r="C90" s="237"/>
      <c r="D90" s="237"/>
      <c r="E90" s="238" t="s">
        <v>285</v>
      </c>
      <c r="F90" s="239">
        <v>200</v>
      </c>
      <c r="G90" s="239"/>
      <c r="H90" s="240">
        <v>193</v>
      </c>
      <c r="I90" s="259">
        <v>186</v>
      </c>
      <c r="J90" s="241">
        <v>170.52</v>
      </c>
      <c r="K90" s="243" t="s">
        <v>339</v>
      </c>
      <c r="L90" s="243" t="s">
        <v>344</v>
      </c>
    </row>
    <row r="91" spans="1:12" ht="28.5" customHeight="1">
      <c r="A91" s="186"/>
      <c r="B91" s="300" t="s">
        <v>345</v>
      </c>
      <c r="C91" s="300"/>
      <c r="D91" s="300"/>
      <c r="E91" s="301" t="s">
        <v>285</v>
      </c>
      <c r="F91" s="230">
        <v>209</v>
      </c>
      <c r="G91" s="230"/>
      <c r="H91" s="231">
        <v>200</v>
      </c>
      <c r="I91" s="257">
        <v>192</v>
      </c>
      <c r="J91" s="233">
        <v>175.42</v>
      </c>
      <c r="K91" s="302" t="s">
        <v>339</v>
      </c>
      <c r="L91" s="235" t="s">
        <v>344</v>
      </c>
    </row>
    <row r="92" spans="1:12" s="245" customFormat="1" ht="28.5" customHeight="1">
      <c r="A92" s="186"/>
      <c r="B92" s="237" t="s">
        <v>346</v>
      </c>
      <c r="C92" s="237"/>
      <c r="D92" s="237"/>
      <c r="E92" s="238" t="s">
        <v>285</v>
      </c>
      <c r="F92" s="294">
        <v>165</v>
      </c>
      <c r="G92" s="294"/>
      <c r="H92" s="295">
        <v>155</v>
      </c>
      <c r="I92" s="296">
        <v>145</v>
      </c>
      <c r="J92" s="241">
        <v>121.52</v>
      </c>
      <c r="K92" s="243" t="s">
        <v>260</v>
      </c>
      <c r="L92" s="243" t="s">
        <v>347</v>
      </c>
    </row>
    <row r="93" spans="2:12" s="186" customFormat="1" ht="18" customHeight="1">
      <c r="B93" s="246" t="s">
        <v>348</v>
      </c>
      <c r="C93" s="246"/>
      <c r="D93" s="246"/>
      <c r="E93" s="247" t="s">
        <v>285</v>
      </c>
      <c r="F93" s="260">
        <v>117</v>
      </c>
      <c r="G93" s="260"/>
      <c r="H93" s="232">
        <v>114</v>
      </c>
      <c r="I93" s="257">
        <v>111</v>
      </c>
      <c r="J93" s="233">
        <v>99.96</v>
      </c>
      <c r="K93" s="249" t="s">
        <v>260</v>
      </c>
      <c r="L93" s="249" t="s">
        <v>349</v>
      </c>
    </row>
    <row r="94" spans="1:12" s="245" customFormat="1" ht="18" customHeight="1">
      <c r="A94" s="186"/>
      <c r="B94" s="237" t="s">
        <v>350</v>
      </c>
      <c r="C94" s="237"/>
      <c r="D94" s="237"/>
      <c r="E94" s="238" t="s">
        <v>285</v>
      </c>
      <c r="F94" s="239">
        <v>153</v>
      </c>
      <c r="G94" s="239"/>
      <c r="H94" s="240">
        <v>148</v>
      </c>
      <c r="I94" s="259">
        <v>143</v>
      </c>
      <c r="J94" s="241">
        <v>135.24</v>
      </c>
      <c r="K94" s="243" t="s">
        <v>351</v>
      </c>
      <c r="L94" s="265" t="s">
        <v>352</v>
      </c>
    </row>
    <row r="95" spans="2:12" s="186" customFormat="1" ht="7.5" customHeight="1">
      <c r="B95" s="303"/>
      <c r="C95" s="304"/>
      <c r="D95" s="304"/>
      <c r="E95" s="305"/>
      <c r="F95" s="306"/>
      <c r="G95" s="306"/>
      <c r="H95" s="306"/>
      <c r="I95" s="306"/>
      <c r="J95" s="306"/>
      <c r="K95" s="307"/>
      <c r="L95" s="308"/>
    </row>
    <row r="96" spans="2:12" s="186" customFormat="1" ht="34.5" customHeight="1">
      <c r="B96" s="309" t="s">
        <v>353</v>
      </c>
      <c r="C96" s="309"/>
      <c r="D96" s="309"/>
      <c r="E96" s="309"/>
      <c r="F96" s="309"/>
      <c r="G96" s="309"/>
      <c r="H96" s="309"/>
      <c r="I96" s="309"/>
      <c r="J96" s="310"/>
      <c r="K96" s="311"/>
      <c r="L96" s="312"/>
    </row>
    <row r="97" spans="2:12" s="137" customFormat="1" ht="100.5" customHeight="1">
      <c r="B97" s="313" t="s">
        <v>354</v>
      </c>
      <c r="C97" s="313"/>
      <c r="D97" s="313"/>
      <c r="E97" s="314" t="s">
        <v>256</v>
      </c>
      <c r="F97" s="315" t="s">
        <v>355</v>
      </c>
      <c r="G97" s="315"/>
      <c r="H97" s="315"/>
      <c r="I97" s="257">
        <v>185</v>
      </c>
      <c r="J97" s="233">
        <v>174.8</v>
      </c>
      <c r="K97" s="258" t="s">
        <v>257</v>
      </c>
      <c r="L97" s="235" t="s">
        <v>356</v>
      </c>
    </row>
    <row r="98" spans="1:12" s="245" customFormat="1" ht="100.5" customHeight="1">
      <c r="A98" s="137"/>
      <c r="B98" s="316" t="s">
        <v>357</v>
      </c>
      <c r="C98" s="316"/>
      <c r="D98" s="316"/>
      <c r="E98" s="317" t="s">
        <v>256</v>
      </c>
      <c r="F98" s="318" t="s">
        <v>358</v>
      </c>
      <c r="G98" s="318"/>
      <c r="H98" s="318"/>
      <c r="I98" s="259">
        <v>175</v>
      </c>
      <c r="J98" s="241">
        <v>156.75</v>
      </c>
      <c r="K98" s="243" t="s">
        <v>260</v>
      </c>
      <c r="L98" s="243" t="s">
        <v>359</v>
      </c>
    </row>
    <row r="99" spans="2:12" ht="12.75" customHeight="1" hidden="1">
      <c r="B99" s="319" t="s">
        <v>360</v>
      </c>
      <c r="C99" s="319"/>
      <c r="D99" s="319"/>
      <c r="E99" s="319"/>
      <c r="F99" s="319"/>
      <c r="G99" s="319"/>
      <c r="H99" s="319"/>
      <c r="I99" s="319"/>
      <c r="J99" s="319"/>
      <c r="K99" s="319"/>
      <c r="L99" s="319"/>
    </row>
    <row r="100" spans="2:12" ht="12.75" customHeight="1" hidden="1">
      <c r="B100" s="320" t="s">
        <v>361</v>
      </c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</row>
    <row r="102" spans="2:12" ht="18" customHeight="1">
      <c r="B102" s="321" t="s">
        <v>37</v>
      </c>
      <c r="C102" s="321"/>
      <c r="D102" s="321"/>
      <c r="E102" s="321"/>
      <c r="F102" s="321"/>
      <c r="G102" s="321"/>
      <c r="H102" s="321"/>
      <c r="I102" s="321"/>
      <c r="J102" s="321"/>
      <c r="K102" s="321"/>
      <c r="L102" s="321"/>
    </row>
    <row r="103" spans="2:12" ht="18" customHeight="1">
      <c r="B103" s="321" t="s">
        <v>38</v>
      </c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</row>
    <row r="104" spans="2:12" ht="18" customHeight="1">
      <c r="B104" s="321" t="s">
        <v>39</v>
      </c>
      <c r="C104" s="321"/>
      <c r="D104" s="321"/>
      <c r="E104" s="321"/>
      <c r="F104" s="321"/>
      <c r="G104" s="321"/>
      <c r="H104" s="321"/>
      <c r="I104" s="321"/>
      <c r="J104" s="321"/>
      <c r="K104" s="321"/>
      <c r="L104" s="321"/>
    </row>
    <row r="105" spans="2:12" ht="18" customHeight="1">
      <c r="B105" s="321" t="s">
        <v>40</v>
      </c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</row>
  </sheetData>
  <sheetProtection/>
  <mergeCells count="170">
    <mergeCell ref="B99:L99"/>
    <mergeCell ref="B100:L100"/>
    <mergeCell ref="B102:L102"/>
    <mergeCell ref="B103:L103"/>
    <mergeCell ref="B104:L104"/>
    <mergeCell ref="B105:L105"/>
    <mergeCell ref="B94:D94"/>
    <mergeCell ref="F94:G94"/>
    <mergeCell ref="B96:I96"/>
    <mergeCell ref="B97:D97"/>
    <mergeCell ref="F97:H97"/>
    <mergeCell ref="B98:D98"/>
    <mergeCell ref="F98:H98"/>
    <mergeCell ref="B91:D91"/>
    <mergeCell ref="F91:G91"/>
    <mergeCell ref="B92:D92"/>
    <mergeCell ref="F92:G92"/>
    <mergeCell ref="B93:D93"/>
    <mergeCell ref="F93:G93"/>
    <mergeCell ref="B88:D88"/>
    <mergeCell ref="F88:G88"/>
    <mergeCell ref="B89:D89"/>
    <mergeCell ref="F89:G89"/>
    <mergeCell ref="B90:D90"/>
    <mergeCell ref="F90:G90"/>
    <mergeCell ref="B83:D83"/>
    <mergeCell ref="F83:G83"/>
    <mergeCell ref="B85:L85"/>
    <mergeCell ref="B86:D87"/>
    <mergeCell ref="E86:E87"/>
    <mergeCell ref="F86:I86"/>
    <mergeCell ref="K86:K87"/>
    <mergeCell ref="L86:L87"/>
    <mergeCell ref="B80:D80"/>
    <mergeCell ref="F80:G80"/>
    <mergeCell ref="B81:D81"/>
    <mergeCell ref="F81:G81"/>
    <mergeCell ref="B82:D82"/>
    <mergeCell ref="F82:G82"/>
    <mergeCell ref="B74:D74"/>
    <mergeCell ref="F74:G74"/>
    <mergeCell ref="B76:L76"/>
    <mergeCell ref="B77:L77"/>
    <mergeCell ref="B78:D79"/>
    <mergeCell ref="E78:E79"/>
    <mergeCell ref="F78:I78"/>
    <mergeCell ref="K78:K79"/>
    <mergeCell ref="L78:L79"/>
    <mergeCell ref="B71:D71"/>
    <mergeCell ref="F71:G71"/>
    <mergeCell ref="B72:D72"/>
    <mergeCell ref="F72:G72"/>
    <mergeCell ref="B73:D73"/>
    <mergeCell ref="F73:G73"/>
    <mergeCell ref="B67:L67"/>
    <mergeCell ref="B68:L68"/>
    <mergeCell ref="B69:D70"/>
    <mergeCell ref="E69:E70"/>
    <mergeCell ref="F69:I69"/>
    <mergeCell ref="K69:K70"/>
    <mergeCell ref="L69:L70"/>
    <mergeCell ref="B63:D63"/>
    <mergeCell ref="F63:G63"/>
    <mergeCell ref="B64:D64"/>
    <mergeCell ref="F64:G64"/>
    <mergeCell ref="B65:D65"/>
    <mergeCell ref="F65:G65"/>
    <mergeCell ref="B60:D60"/>
    <mergeCell ref="F60:G60"/>
    <mergeCell ref="B61:D61"/>
    <mergeCell ref="F61:G61"/>
    <mergeCell ref="B62:D62"/>
    <mergeCell ref="F62:G62"/>
    <mergeCell ref="B56:L56"/>
    <mergeCell ref="B57:L57"/>
    <mergeCell ref="B58:D59"/>
    <mergeCell ref="E58:E59"/>
    <mergeCell ref="F58:I58"/>
    <mergeCell ref="K58:K59"/>
    <mergeCell ref="L58:L59"/>
    <mergeCell ref="B52:D52"/>
    <mergeCell ref="F52:G52"/>
    <mergeCell ref="B53:D53"/>
    <mergeCell ref="F53:G53"/>
    <mergeCell ref="B54:D54"/>
    <mergeCell ref="F54:G54"/>
    <mergeCell ref="B49:D49"/>
    <mergeCell ref="F49:G49"/>
    <mergeCell ref="B50:D50"/>
    <mergeCell ref="F50:G50"/>
    <mergeCell ref="B51:D51"/>
    <mergeCell ref="F51:G51"/>
    <mergeCell ref="B47:D48"/>
    <mergeCell ref="E47:E48"/>
    <mergeCell ref="F47:I47"/>
    <mergeCell ref="K47:K48"/>
    <mergeCell ref="L47:L48"/>
    <mergeCell ref="F48:G48"/>
    <mergeCell ref="B40:D40"/>
    <mergeCell ref="B41:D41"/>
    <mergeCell ref="B42:D42"/>
    <mergeCell ref="B43:D43"/>
    <mergeCell ref="B45:L45"/>
    <mergeCell ref="B46:L46"/>
    <mergeCell ref="B35:L35"/>
    <mergeCell ref="B36:L36"/>
    <mergeCell ref="B37:L37"/>
    <mergeCell ref="B38:D39"/>
    <mergeCell ref="E38:E39"/>
    <mergeCell ref="F38:I38"/>
    <mergeCell ref="K38:K39"/>
    <mergeCell ref="L38:L39"/>
    <mergeCell ref="B31:D31"/>
    <mergeCell ref="F31:G31"/>
    <mergeCell ref="B32:D32"/>
    <mergeCell ref="F32:G32"/>
    <mergeCell ref="B33:D33"/>
    <mergeCell ref="F33:G33"/>
    <mergeCell ref="B28:D28"/>
    <mergeCell ref="F28:G28"/>
    <mergeCell ref="B29:D29"/>
    <mergeCell ref="F29:G29"/>
    <mergeCell ref="B30:D30"/>
    <mergeCell ref="F30:G30"/>
    <mergeCell ref="B25:D25"/>
    <mergeCell ref="F25:G25"/>
    <mergeCell ref="B26:D26"/>
    <mergeCell ref="F26:G26"/>
    <mergeCell ref="B27:D27"/>
    <mergeCell ref="F27:G27"/>
    <mergeCell ref="B21:L21"/>
    <mergeCell ref="B22:L22"/>
    <mergeCell ref="B23:D24"/>
    <mergeCell ref="E23:E24"/>
    <mergeCell ref="F23:I23"/>
    <mergeCell ref="K23:K24"/>
    <mergeCell ref="L23:L24"/>
    <mergeCell ref="F24:G24"/>
    <mergeCell ref="B17:D17"/>
    <mergeCell ref="F17:G17"/>
    <mergeCell ref="B18:D18"/>
    <mergeCell ref="F18:G18"/>
    <mergeCell ref="B19:D19"/>
    <mergeCell ref="F19:G19"/>
    <mergeCell ref="B14:D14"/>
    <mergeCell ref="F14:G14"/>
    <mergeCell ref="B15:D15"/>
    <mergeCell ref="F15:G15"/>
    <mergeCell ref="B16:D16"/>
    <mergeCell ref="F16:G16"/>
    <mergeCell ref="B10:L10"/>
    <mergeCell ref="B11:L11"/>
    <mergeCell ref="B12:D13"/>
    <mergeCell ref="E12:E13"/>
    <mergeCell ref="F12:I12"/>
    <mergeCell ref="K12:K13"/>
    <mergeCell ref="L12:L13"/>
    <mergeCell ref="F13:G13"/>
    <mergeCell ref="B4:D4"/>
    <mergeCell ref="G4:L4"/>
    <mergeCell ref="B5:D5"/>
    <mergeCell ref="G5:L5"/>
    <mergeCell ref="B7:G7"/>
    <mergeCell ref="B9:L9"/>
    <mergeCell ref="B1:D1"/>
    <mergeCell ref="E1:H1"/>
    <mergeCell ref="B2:E2"/>
    <mergeCell ref="G2:L2"/>
    <mergeCell ref="B3:E3"/>
    <mergeCell ref="G3:L3"/>
  </mergeCells>
  <hyperlinks>
    <hyperlink ref="G3" r:id="rId1" display="E-mail:nasty_arina@mail.ru"/>
  </hyperlinks>
  <printOptions horizontalCentered="1" verticalCentered="1"/>
  <pageMargins left="0" right="0" top="0" bottom="0" header="0.5118055555555555" footer="0.5118055555555555"/>
  <pageSetup horizontalDpi="300" verticalDpi="300" orientation="portrait" paperSize="9" scale="48"/>
  <legacyDrawing r:id="rId3"/>
  <oleObjects>
    <oleObject progId="" shapeId="818515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85" zoomScaleNormal="85" zoomScaleSheetLayoutView="85" zoomScalePageLayoutView="0" workbookViewId="0" topLeftCell="A43">
      <selection activeCell="B77" sqref="B77"/>
    </sheetView>
  </sheetViews>
  <sheetFormatPr defaultColWidth="9.00390625" defaultRowHeight="12.75"/>
  <cols>
    <col min="1" max="1" width="2.125" style="137" customWidth="1"/>
    <col min="2" max="2" width="11.75390625" style="0" customWidth="1"/>
    <col min="3" max="3" width="11.875" style="0" customWidth="1"/>
    <col min="4" max="4" width="27.375" style="0" customWidth="1"/>
    <col min="5" max="5" width="17.875" style="0" customWidth="1"/>
    <col min="6" max="6" width="27.125" style="0" customWidth="1"/>
    <col min="7" max="7" width="8.25390625" style="0" customWidth="1"/>
    <col min="8" max="8" width="6.75390625" style="0" customWidth="1"/>
    <col min="9" max="9" width="13.75390625" style="0" customWidth="1"/>
    <col min="10" max="10" width="13.125" style="0" customWidth="1"/>
    <col min="11" max="11" width="10.375" style="0" customWidth="1"/>
    <col min="12" max="12" width="5.375" style="0" customWidth="1"/>
  </cols>
  <sheetData>
    <row r="1" spans="1:10" s="125" customFormat="1" ht="23.25">
      <c r="A1" s="120"/>
      <c r="B1" s="121" t="s">
        <v>1</v>
      </c>
      <c r="C1" s="121"/>
      <c r="D1" s="121"/>
      <c r="E1" s="122"/>
      <c r="F1" s="123"/>
      <c r="G1" s="124" t="s">
        <v>2</v>
      </c>
      <c r="H1" s="124"/>
      <c r="I1" s="124"/>
      <c r="J1" s="124"/>
    </row>
    <row r="2" spans="1:10" s="125" customFormat="1" ht="15">
      <c r="A2" s="120"/>
      <c r="B2" s="126"/>
      <c r="C2" s="126"/>
      <c r="D2" s="126"/>
      <c r="E2" s="127"/>
      <c r="F2" s="123"/>
      <c r="G2" s="128" t="s">
        <v>4</v>
      </c>
      <c r="H2" s="128"/>
      <c r="I2" s="128"/>
      <c r="J2" s="128"/>
    </row>
    <row r="3" spans="1:10" s="125" customFormat="1" ht="15">
      <c r="A3" s="120"/>
      <c r="B3" s="129" t="s">
        <v>140</v>
      </c>
      <c r="C3" s="129"/>
      <c r="D3" s="130"/>
      <c r="E3" s="131"/>
      <c r="F3" s="123"/>
      <c r="G3" s="128"/>
      <c r="H3" s="128"/>
      <c r="I3" s="128"/>
      <c r="J3" s="128"/>
    </row>
    <row r="4" spans="1:10" s="125" customFormat="1" ht="20.25">
      <c r="A4" s="120"/>
      <c r="B4" s="132"/>
      <c r="C4" s="132"/>
      <c r="D4" s="132"/>
      <c r="E4" s="133"/>
      <c r="F4" s="123"/>
      <c r="G4" s="134" t="s">
        <v>8</v>
      </c>
      <c r="H4" s="134"/>
      <c r="I4" s="134"/>
      <c r="J4" s="134"/>
    </row>
    <row r="5" spans="1:10" s="125" customFormat="1" ht="20.25">
      <c r="A5" s="120"/>
      <c r="B5" s="135" t="s">
        <v>6</v>
      </c>
      <c r="C5" s="135"/>
      <c r="D5" s="135"/>
      <c r="E5" s="123"/>
      <c r="F5" s="136"/>
      <c r="G5" s="134" t="s">
        <v>10</v>
      </c>
      <c r="H5" s="134"/>
      <c r="I5" s="134"/>
      <c r="J5" s="134"/>
    </row>
    <row r="6" spans="2:10" ht="6.75" customHeight="1">
      <c r="B6" s="138"/>
      <c r="C6" s="138"/>
      <c r="D6" s="138"/>
      <c r="E6" s="139"/>
      <c r="F6" s="139"/>
      <c r="G6" s="140"/>
      <c r="H6" s="140"/>
      <c r="I6" s="140"/>
      <c r="J6" s="140"/>
    </row>
    <row r="7" spans="2:10" ht="17.25" customHeight="1" thickBot="1">
      <c r="B7" s="12"/>
      <c r="C7" s="12"/>
      <c r="D7" s="12"/>
      <c r="E7" s="139"/>
      <c r="F7" s="139"/>
      <c r="G7" s="82"/>
      <c r="H7" s="82"/>
      <c r="I7" s="82"/>
      <c r="J7" s="82"/>
    </row>
    <row r="8" spans="2:10" ht="17.25" customHeight="1" thickBot="1">
      <c r="B8" s="141" t="s">
        <v>141</v>
      </c>
      <c r="C8" s="141"/>
      <c r="D8" s="141"/>
      <c r="E8" s="141"/>
      <c r="F8" s="141"/>
      <c r="G8" s="142" t="s">
        <v>142</v>
      </c>
      <c r="H8" s="142"/>
      <c r="I8" s="143" t="s">
        <v>143</v>
      </c>
      <c r="J8" s="143"/>
    </row>
    <row r="9" spans="2:10" ht="26.25" customHeight="1" thickBot="1">
      <c r="B9" s="141"/>
      <c r="C9" s="141"/>
      <c r="D9" s="141"/>
      <c r="E9" s="141"/>
      <c r="F9" s="141"/>
      <c r="G9" s="142"/>
      <c r="H9" s="142"/>
      <c r="I9" s="144" t="s">
        <v>144</v>
      </c>
      <c r="J9" s="145" t="s">
        <v>145</v>
      </c>
    </row>
    <row r="10" spans="2:11" ht="12.75" customHeight="1" hidden="1">
      <c r="B10" s="146" t="s">
        <v>146</v>
      </c>
      <c r="C10" s="146"/>
      <c r="D10" s="147" t="s">
        <v>147</v>
      </c>
      <c r="E10" s="147"/>
      <c r="F10" s="147"/>
      <c r="G10" s="148" t="s">
        <v>148</v>
      </c>
      <c r="H10" s="148"/>
      <c r="I10" s="149">
        <v>4300</v>
      </c>
      <c r="J10" s="149"/>
      <c r="K10" s="150"/>
    </row>
    <row r="11" spans="2:12" ht="12.75" customHeight="1" hidden="1">
      <c r="B11" s="151" t="s">
        <v>149</v>
      </c>
      <c r="C11" s="151"/>
      <c r="D11" s="152" t="s">
        <v>150</v>
      </c>
      <c r="E11" s="152"/>
      <c r="F11" s="152"/>
      <c r="G11" s="153" t="s">
        <v>151</v>
      </c>
      <c r="H11" s="153"/>
      <c r="I11" s="154" t="s">
        <v>152</v>
      </c>
      <c r="J11" s="154" t="s">
        <v>153</v>
      </c>
      <c r="K11" s="155"/>
      <c r="L11" s="137"/>
    </row>
    <row r="12" spans="2:12" ht="12.75" customHeight="1" hidden="1">
      <c r="B12" s="151"/>
      <c r="C12" s="151"/>
      <c r="D12" s="152"/>
      <c r="E12" s="152"/>
      <c r="F12" s="152"/>
      <c r="G12" s="153"/>
      <c r="H12" s="153"/>
      <c r="I12" s="154">
        <v>1200</v>
      </c>
      <c r="J12" s="154">
        <v>1300</v>
      </c>
      <c r="K12" s="156"/>
      <c r="L12" s="137"/>
    </row>
    <row r="13" spans="2:12" ht="12.75" customHeight="1" hidden="1">
      <c r="B13" s="151" t="s">
        <v>154</v>
      </c>
      <c r="C13" s="151"/>
      <c r="D13" s="152" t="s">
        <v>155</v>
      </c>
      <c r="E13" s="152"/>
      <c r="F13" s="152"/>
      <c r="G13" s="157" t="s">
        <v>151</v>
      </c>
      <c r="H13" s="157"/>
      <c r="I13" s="158">
        <v>1500</v>
      </c>
      <c r="J13" s="154">
        <v>1600</v>
      </c>
      <c r="K13" s="156"/>
      <c r="L13" s="137"/>
    </row>
    <row r="14" spans="2:12" ht="12.75" customHeight="1" hidden="1">
      <c r="B14" s="151" t="s">
        <v>156</v>
      </c>
      <c r="C14" s="151"/>
      <c r="D14" s="159" t="s">
        <v>157</v>
      </c>
      <c r="E14" s="159"/>
      <c r="F14" s="159"/>
      <c r="G14" s="157" t="s">
        <v>151</v>
      </c>
      <c r="H14" s="157"/>
      <c r="I14" s="158">
        <v>880</v>
      </c>
      <c r="J14" s="154">
        <v>920</v>
      </c>
      <c r="K14" s="156"/>
      <c r="L14" s="137"/>
    </row>
    <row r="15" spans="2:12" ht="12.75" customHeight="1" hidden="1">
      <c r="B15" s="151" t="s">
        <v>158</v>
      </c>
      <c r="C15" s="151"/>
      <c r="D15" s="159" t="s">
        <v>159</v>
      </c>
      <c r="E15" s="159"/>
      <c r="F15" s="159"/>
      <c r="G15" s="157" t="s">
        <v>151</v>
      </c>
      <c r="H15" s="157"/>
      <c r="I15" s="158">
        <v>830</v>
      </c>
      <c r="J15" s="154">
        <v>880</v>
      </c>
      <c r="K15" s="156"/>
      <c r="L15" s="137"/>
    </row>
    <row r="16" spans="2:12" ht="48.75" customHeight="1">
      <c r="B16" s="160" t="s">
        <v>160</v>
      </c>
      <c r="C16" s="160"/>
      <c r="D16" s="160"/>
      <c r="E16" s="161" t="s">
        <v>161</v>
      </c>
      <c r="F16" s="161"/>
      <c r="G16" s="153" t="s">
        <v>162</v>
      </c>
      <c r="H16" s="153"/>
      <c r="I16" s="162">
        <v>3100</v>
      </c>
      <c r="J16" s="163">
        <v>3200</v>
      </c>
      <c r="K16" s="156"/>
      <c r="L16" s="137"/>
    </row>
    <row r="17" spans="2:12" ht="18.75" customHeight="1">
      <c r="B17" s="160"/>
      <c r="C17" s="160"/>
      <c r="D17" s="160"/>
      <c r="E17" s="164" t="s">
        <v>163</v>
      </c>
      <c r="F17" s="164"/>
      <c r="G17" s="153" t="s">
        <v>55</v>
      </c>
      <c r="H17" s="153"/>
      <c r="I17" s="162">
        <f>I16*0.03125</f>
        <v>96.875</v>
      </c>
      <c r="J17" s="163">
        <f>J16*0.03125</f>
        <v>100</v>
      </c>
      <c r="K17" s="156"/>
      <c r="L17" s="137"/>
    </row>
    <row r="18" spans="2:12" ht="18.75" customHeight="1">
      <c r="B18" s="160"/>
      <c r="C18" s="160"/>
      <c r="D18" s="160"/>
      <c r="E18" s="164" t="s">
        <v>164</v>
      </c>
      <c r="F18" s="164"/>
      <c r="G18" s="153" t="s">
        <v>55</v>
      </c>
      <c r="H18" s="153"/>
      <c r="I18" s="162">
        <f>I16*0.0375</f>
        <v>116.25</v>
      </c>
      <c r="J18" s="163">
        <f>J16*0.0375</f>
        <v>120</v>
      </c>
      <c r="K18" s="156"/>
      <c r="L18" s="137"/>
    </row>
    <row r="19" spans="2:12" ht="23.25" customHeight="1">
      <c r="B19" s="160"/>
      <c r="C19" s="160"/>
      <c r="D19" s="160"/>
      <c r="E19" s="165" t="s">
        <v>165</v>
      </c>
      <c r="F19" s="165"/>
      <c r="G19" s="153" t="s">
        <v>55</v>
      </c>
      <c r="H19" s="153"/>
      <c r="I19" s="162">
        <f>I16*0.046875</f>
        <v>145.3125</v>
      </c>
      <c r="J19" s="163">
        <f>J16*0.046875</f>
        <v>150</v>
      </c>
      <c r="K19" s="156"/>
      <c r="L19" s="137"/>
    </row>
    <row r="20" spans="2:12" ht="48.75" customHeight="1">
      <c r="B20" s="160" t="s">
        <v>166</v>
      </c>
      <c r="C20" s="160"/>
      <c r="D20" s="160"/>
      <c r="E20" s="161" t="s">
        <v>167</v>
      </c>
      <c r="F20" s="161"/>
      <c r="G20" s="166" t="s">
        <v>148</v>
      </c>
      <c r="H20" s="166"/>
      <c r="I20" s="162">
        <v>3100</v>
      </c>
      <c r="J20" s="163">
        <v>3200</v>
      </c>
      <c r="K20" s="156"/>
      <c r="L20" s="137"/>
    </row>
    <row r="21" spans="2:12" ht="12.75" customHeight="1" hidden="1">
      <c r="B21" s="160"/>
      <c r="C21" s="160"/>
      <c r="D21" s="160"/>
      <c r="E21" s="164" t="s">
        <v>168</v>
      </c>
      <c r="F21" s="164"/>
      <c r="G21" s="153" t="s">
        <v>55</v>
      </c>
      <c r="H21" s="153"/>
      <c r="I21" s="162">
        <f>I20*0.018</f>
        <v>55.8</v>
      </c>
      <c r="J21" s="163">
        <f>J20*0.018</f>
        <v>57.599999999999994</v>
      </c>
      <c r="K21" s="156"/>
      <c r="L21" s="137"/>
    </row>
    <row r="22" spans="2:12" ht="22.5" customHeight="1">
      <c r="B22" s="160"/>
      <c r="C22" s="160"/>
      <c r="D22" s="160"/>
      <c r="E22" s="165" t="s">
        <v>169</v>
      </c>
      <c r="F22" s="165"/>
      <c r="G22" s="153" t="s">
        <v>55</v>
      </c>
      <c r="H22" s="153"/>
      <c r="I22" s="162">
        <f>I20*0.015625</f>
        <v>48.4375</v>
      </c>
      <c r="J22" s="163">
        <f>J20*0.015625</f>
        <v>50</v>
      </c>
      <c r="K22" s="156"/>
      <c r="L22" s="137"/>
    </row>
    <row r="23" spans="2:12" ht="46.5" customHeight="1">
      <c r="B23" s="167" t="s">
        <v>170</v>
      </c>
      <c r="C23" s="167"/>
      <c r="D23" s="167"/>
      <c r="E23" s="157" t="s">
        <v>171</v>
      </c>
      <c r="F23" s="157"/>
      <c r="G23" s="153" t="s">
        <v>55</v>
      </c>
      <c r="H23" s="153"/>
      <c r="I23" s="168">
        <v>225</v>
      </c>
      <c r="J23" s="168"/>
      <c r="K23" s="156"/>
      <c r="L23" s="137"/>
    </row>
    <row r="24" spans="2:12" ht="13.5" customHeight="1">
      <c r="B24" s="169"/>
      <c r="C24" s="169"/>
      <c r="D24" s="169"/>
      <c r="E24" s="170"/>
      <c r="F24" s="170"/>
      <c r="G24" s="171"/>
      <c r="H24" s="171"/>
      <c r="I24" s="172"/>
      <c r="J24" s="172"/>
      <c r="K24" s="173"/>
      <c r="L24" s="137"/>
    </row>
    <row r="25" spans="2:10" ht="24.75" customHeight="1">
      <c r="B25" s="174" t="s">
        <v>172</v>
      </c>
      <c r="C25" s="174"/>
      <c r="D25" s="174"/>
      <c r="E25" s="174"/>
      <c r="F25" s="174"/>
      <c r="G25" s="174"/>
      <c r="H25" s="174"/>
      <c r="I25" s="174"/>
      <c r="J25" s="174"/>
    </row>
    <row r="26" spans="2:10" ht="18" customHeight="1">
      <c r="B26" s="175" t="s">
        <v>13</v>
      </c>
      <c r="C26" s="175"/>
      <c r="D26" s="175"/>
      <c r="E26" s="175"/>
      <c r="F26" s="175"/>
      <c r="G26" s="176" t="s">
        <v>173</v>
      </c>
      <c r="H26" s="176"/>
      <c r="I26" s="176" t="s">
        <v>143</v>
      </c>
      <c r="J26" s="176"/>
    </row>
    <row r="27" spans="2:13" ht="15" customHeight="1">
      <c r="B27" s="177" t="s">
        <v>174</v>
      </c>
      <c r="C27" s="177"/>
      <c r="D27" s="177"/>
      <c r="E27" s="177"/>
      <c r="F27" s="177"/>
      <c r="G27" s="178"/>
      <c r="H27" s="178"/>
      <c r="I27" s="178"/>
      <c r="J27" s="178"/>
      <c r="K27" s="137"/>
      <c r="L27" s="179"/>
      <c r="M27" s="137"/>
    </row>
    <row r="28" spans="2:13" ht="18.75" customHeight="1">
      <c r="B28" s="180" t="s">
        <v>175</v>
      </c>
      <c r="C28" s="180"/>
      <c r="D28" s="180"/>
      <c r="E28" s="180"/>
      <c r="F28" s="180"/>
      <c r="G28" s="181" t="s">
        <v>55</v>
      </c>
      <c r="H28" s="181"/>
      <c r="I28" s="182">
        <v>1000</v>
      </c>
      <c r="J28" s="182"/>
      <c r="K28" s="183"/>
      <c r="L28" s="184"/>
      <c r="M28" s="137"/>
    </row>
    <row r="29" spans="2:12" s="137" customFormat="1" ht="18.75" customHeight="1">
      <c r="B29" s="180" t="s">
        <v>176</v>
      </c>
      <c r="C29" s="180"/>
      <c r="D29" s="180"/>
      <c r="E29" s="180"/>
      <c r="F29" s="180"/>
      <c r="G29" s="181" t="s">
        <v>55</v>
      </c>
      <c r="H29" s="181"/>
      <c r="I29" s="182">
        <v>1000</v>
      </c>
      <c r="J29" s="182"/>
      <c r="K29" s="183"/>
      <c r="L29" s="183"/>
    </row>
    <row r="30" spans="2:13" ht="18.75" customHeight="1">
      <c r="B30" s="180" t="s">
        <v>177</v>
      </c>
      <c r="C30" s="180"/>
      <c r="D30" s="180"/>
      <c r="E30" s="180"/>
      <c r="F30" s="180"/>
      <c r="G30" s="181" t="s">
        <v>55</v>
      </c>
      <c r="H30" s="181"/>
      <c r="I30" s="182">
        <v>800</v>
      </c>
      <c r="J30" s="182"/>
      <c r="K30" s="183"/>
      <c r="L30" s="139"/>
      <c r="M30" s="137"/>
    </row>
    <row r="31" spans="2:13" ht="18.75" customHeight="1">
      <c r="B31" s="180" t="s">
        <v>178</v>
      </c>
      <c r="C31" s="180"/>
      <c r="D31" s="180"/>
      <c r="E31" s="180"/>
      <c r="F31" s="180"/>
      <c r="G31" s="181" t="s">
        <v>55</v>
      </c>
      <c r="H31" s="181"/>
      <c r="I31" s="182">
        <v>1140</v>
      </c>
      <c r="J31" s="182"/>
      <c r="K31" s="137"/>
      <c r="L31" s="139"/>
      <c r="M31" s="137"/>
    </row>
    <row r="32" spans="2:13" ht="18.75" customHeight="1">
      <c r="B32" s="180" t="s">
        <v>179</v>
      </c>
      <c r="C32" s="180"/>
      <c r="D32" s="180"/>
      <c r="E32" s="180"/>
      <c r="F32" s="180"/>
      <c r="G32" s="181" t="s">
        <v>55</v>
      </c>
      <c r="H32" s="181"/>
      <c r="I32" s="182">
        <v>2650</v>
      </c>
      <c r="J32" s="182"/>
      <c r="K32" s="137"/>
      <c r="L32" s="185"/>
      <c r="M32" s="137"/>
    </row>
    <row r="33" spans="2:13" ht="18.75" customHeight="1">
      <c r="B33" s="180" t="s">
        <v>180</v>
      </c>
      <c r="C33" s="180"/>
      <c r="D33" s="180"/>
      <c r="E33" s="180"/>
      <c r="F33" s="180"/>
      <c r="G33" s="181" t="s">
        <v>55</v>
      </c>
      <c r="H33" s="181"/>
      <c r="I33" s="182">
        <v>640</v>
      </c>
      <c r="J33" s="182"/>
      <c r="K33" s="137"/>
      <c r="L33" s="185"/>
      <c r="M33" s="137"/>
    </row>
    <row r="34" spans="2:12" s="137" customFormat="1" ht="18.75" customHeight="1">
      <c r="B34" s="180" t="s">
        <v>181</v>
      </c>
      <c r="C34" s="180"/>
      <c r="D34" s="180"/>
      <c r="E34" s="180"/>
      <c r="F34" s="180"/>
      <c r="G34" s="181" t="s">
        <v>182</v>
      </c>
      <c r="H34" s="181"/>
      <c r="I34" s="182">
        <v>33.3</v>
      </c>
      <c r="J34" s="182"/>
      <c r="K34" s="183"/>
      <c r="L34" s="183"/>
    </row>
    <row r="35" spans="2:13" s="186" customFormat="1" ht="18.75" customHeight="1">
      <c r="B35" s="180" t="s">
        <v>183</v>
      </c>
      <c r="C35" s="180"/>
      <c r="D35" s="180"/>
      <c r="E35" s="180"/>
      <c r="F35" s="180"/>
      <c r="G35" s="181" t="s">
        <v>55</v>
      </c>
      <c r="H35" s="181"/>
      <c r="I35" s="182">
        <v>50</v>
      </c>
      <c r="J35" s="182"/>
      <c r="K35" s="183"/>
      <c r="L35" s="183"/>
      <c r="M35" s="137"/>
    </row>
    <row r="36" spans="2:12" s="137" customFormat="1" ht="18.75" customHeight="1">
      <c r="B36" s="180" t="s">
        <v>184</v>
      </c>
      <c r="C36" s="180"/>
      <c r="D36" s="180"/>
      <c r="E36" s="180"/>
      <c r="F36" s="180"/>
      <c r="G36" s="181" t="s">
        <v>55</v>
      </c>
      <c r="H36" s="181"/>
      <c r="I36" s="182">
        <v>94</v>
      </c>
      <c r="J36" s="182"/>
      <c r="L36" s="183"/>
    </row>
    <row r="37" spans="2:13" s="186" customFormat="1" ht="18.75" customHeight="1">
      <c r="B37" s="180" t="s">
        <v>185</v>
      </c>
      <c r="C37" s="180"/>
      <c r="D37" s="180"/>
      <c r="E37" s="180"/>
      <c r="F37" s="180"/>
      <c r="G37" s="181" t="s">
        <v>55</v>
      </c>
      <c r="H37" s="181"/>
      <c r="I37" s="182">
        <v>1050</v>
      </c>
      <c r="J37" s="182"/>
      <c r="K37" s="137"/>
      <c r="L37" s="183"/>
      <c r="M37" s="137"/>
    </row>
    <row r="38" spans="2:13" ht="18.75" customHeight="1">
      <c r="B38" s="180" t="s">
        <v>186</v>
      </c>
      <c r="C38" s="180"/>
      <c r="D38" s="180"/>
      <c r="E38" s="180"/>
      <c r="F38" s="180"/>
      <c r="G38" s="181" t="s">
        <v>55</v>
      </c>
      <c r="H38" s="181"/>
      <c r="I38" s="182">
        <v>400</v>
      </c>
      <c r="J38" s="182"/>
      <c r="K38" s="137"/>
      <c r="L38" s="187"/>
      <c r="M38" s="137"/>
    </row>
    <row r="39" spans="2:13" ht="18.75" customHeight="1">
      <c r="B39" s="180" t="s">
        <v>187</v>
      </c>
      <c r="C39" s="180"/>
      <c r="D39" s="180"/>
      <c r="E39" s="180"/>
      <c r="F39" s="180"/>
      <c r="G39" s="181" t="s">
        <v>55</v>
      </c>
      <c r="H39" s="181"/>
      <c r="I39" s="182">
        <v>850</v>
      </c>
      <c r="J39" s="182"/>
      <c r="K39" s="137"/>
      <c r="L39" s="187"/>
      <c r="M39" s="137"/>
    </row>
    <row r="40" spans="2:13" ht="18.75" customHeight="1">
      <c r="B40" s="188" t="s">
        <v>188</v>
      </c>
      <c r="C40" s="188"/>
      <c r="D40" s="188"/>
      <c r="E40" s="188"/>
      <c r="F40" s="188"/>
      <c r="G40" s="181" t="s">
        <v>55</v>
      </c>
      <c r="H40" s="181"/>
      <c r="I40" s="182">
        <v>860</v>
      </c>
      <c r="J40" s="182"/>
      <c r="K40" s="137"/>
      <c r="L40" s="139"/>
      <c r="M40" s="137"/>
    </row>
    <row r="41" spans="2:13" ht="15" customHeight="1">
      <c r="B41" s="189" t="s">
        <v>189</v>
      </c>
      <c r="C41" s="189"/>
      <c r="D41" s="189"/>
      <c r="E41" s="189"/>
      <c r="F41" s="189"/>
      <c r="G41" s="190"/>
      <c r="H41" s="190"/>
      <c r="I41" s="191"/>
      <c r="J41" s="191"/>
      <c r="K41" s="137"/>
      <c r="L41" s="139"/>
      <c r="M41" s="137"/>
    </row>
    <row r="42" spans="2:13" ht="18.75" customHeight="1">
      <c r="B42" s="180" t="s">
        <v>190</v>
      </c>
      <c r="C42" s="180"/>
      <c r="D42" s="180"/>
      <c r="E42" s="180"/>
      <c r="F42" s="180"/>
      <c r="G42" s="181" t="s">
        <v>55</v>
      </c>
      <c r="H42" s="181"/>
      <c r="I42" s="182">
        <v>800</v>
      </c>
      <c r="J42" s="182"/>
      <c r="K42" s="137"/>
      <c r="L42" s="139"/>
      <c r="M42" s="137"/>
    </row>
    <row r="43" spans="2:13" ht="18.75" customHeight="1">
      <c r="B43" s="180" t="s">
        <v>191</v>
      </c>
      <c r="C43" s="180"/>
      <c r="D43" s="180"/>
      <c r="E43" s="180"/>
      <c r="F43" s="180"/>
      <c r="G43" s="181" t="s">
        <v>55</v>
      </c>
      <c r="H43" s="181"/>
      <c r="I43" s="182">
        <v>695</v>
      </c>
      <c r="J43" s="182"/>
      <c r="K43" s="137"/>
      <c r="L43" s="139"/>
      <c r="M43" s="137"/>
    </row>
    <row r="44" spans="2:13" ht="18.75" customHeight="1">
      <c r="B44" s="180" t="s">
        <v>192</v>
      </c>
      <c r="C44" s="180"/>
      <c r="D44" s="180"/>
      <c r="E44" s="180"/>
      <c r="F44" s="180"/>
      <c r="G44" s="181" t="s">
        <v>55</v>
      </c>
      <c r="H44" s="181"/>
      <c r="I44" s="182">
        <v>595</v>
      </c>
      <c r="J44" s="182"/>
      <c r="K44" s="137"/>
      <c r="L44" s="139"/>
      <c r="M44" s="137"/>
    </row>
    <row r="45" spans="2:13" ht="18.75" customHeight="1">
      <c r="B45" s="180" t="s">
        <v>193</v>
      </c>
      <c r="C45" s="180"/>
      <c r="D45" s="180"/>
      <c r="E45" s="180"/>
      <c r="F45" s="180"/>
      <c r="G45" s="181" t="s">
        <v>55</v>
      </c>
      <c r="H45" s="181"/>
      <c r="I45" s="182">
        <v>575</v>
      </c>
      <c r="J45" s="182"/>
      <c r="K45" s="137"/>
      <c r="L45" s="185"/>
      <c r="M45" s="137"/>
    </row>
    <row r="46" spans="2:13" ht="18.75" customHeight="1">
      <c r="B46" s="180" t="s">
        <v>194</v>
      </c>
      <c r="C46" s="180"/>
      <c r="D46" s="180"/>
      <c r="E46" s="180"/>
      <c r="F46" s="180"/>
      <c r="G46" s="181" t="s">
        <v>55</v>
      </c>
      <c r="H46" s="181"/>
      <c r="I46" s="182">
        <v>670</v>
      </c>
      <c r="J46" s="182"/>
      <c r="K46" s="137"/>
      <c r="L46" s="185"/>
      <c r="M46" s="137"/>
    </row>
    <row r="47" spans="2:13" ht="18.75" customHeight="1">
      <c r="B47" s="180" t="s">
        <v>195</v>
      </c>
      <c r="C47" s="180"/>
      <c r="D47" s="180"/>
      <c r="E47" s="180"/>
      <c r="F47" s="180"/>
      <c r="G47" s="181" t="s">
        <v>55</v>
      </c>
      <c r="H47" s="181"/>
      <c r="I47" s="182">
        <v>600</v>
      </c>
      <c r="J47" s="182"/>
      <c r="K47" s="137"/>
      <c r="L47" s="184"/>
      <c r="M47" s="137"/>
    </row>
    <row r="48" spans="2:12" s="137" customFormat="1" ht="18.75" customHeight="1">
      <c r="B48" s="180" t="s">
        <v>196</v>
      </c>
      <c r="C48" s="180"/>
      <c r="D48" s="180"/>
      <c r="E48" s="180"/>
      <c r="F48" s="180"/>
      <c r="G48" s="181" t="s">
        <v>55</v>
      </c>
      <c r="H48" s="181"/>
      <c r="I48" s="182">
        <v>820</v>
      </c>
      <c r="J48" s="182"/>
      <c r="L48" s="183"/>
    </row>
    <row r="49" spans="2:13" s="186" customFormat="1" ht="18.75" customHeight="1">
      <c r="B49" s="180" t="s">
        <v>197</v>
      </c>
      <c r="C49" s="180"/>
      <c r="D49" s="180"/>
      <c r="E49" s="180"/>
      <c r="F49" s="180"/>
      <c r="G49" s="181" t="s">
        <v>55</v>
      </c>
      <c r="H49" s="181"/>
      <c r="I49" s="182">
        <v>3600</v>
      </c>
      <c r="J49" s="182"/>
      <c r="K49" s="137"/>
      <c r="L49" s="183"/>
      <c r="M49" s="137"/>
    </row>
    <row r="50" spans="2:12" s="137" customFormat="1" ht="18.75" customHeight="1">
      <c r="B50" s="180" t="s">
        <v>198</v>
      </c>
      <c r="C50" s="180"/>
      <c r="D50" s="180"/>
      <c r="E50" s="180"/>
      <c r="F50" s="180"/>
      <c r="G50" s="181" t="s">
        <v>55</v>
      </c>
      <c r="H50" s="181"/>
      <c r="I50" s="182">
        <v>1840</v>
      </c>
      <c r="J50" s="182"/>
      <c r="L50" s="183"/>
    </row>
    <row r="51" spans="2:13" s="186" customFormat="1" ht="18.75" customHeight="1">
      <c r="B51" s="180" t="s">
        <v>199</v>
      </c>
      <c r="C51" s="180"/>
      <c r="D51" s="180"/>
      <c r="E51" s="180"/>
      <c r="F51" s="180"/>
      <c r="G51" s="181" t="s">
        <v>55</v>
      </c>
      <c r="H51" s="181"/>
      <c r="I51" s="182">
        <v>550</v>
      </c>
      <c r="J51" s="182"/>
      <c r="K51" s="137"/>
      <c r="L51" s="183"/>
      <c r="M51" s="137"/>
    </row>
    <row r="52" spans="2:12" s="137" customFormat="1" ht="18.75" customHeight="1">
      <c r="B52" s="180" t="s">
        <v>200</v>
      </c>
      <c r="C52" s="180"/>
      <c r="D52" s="180"/>
      <c r="E52" s="180"/>
      <c r="F52" s="180"/>
      <c r="G52" s="181" t="s">
        <v>55</v>
      </c>
      <c r="H52" s="181"/>
      <c r="I52" s="182">
        <v>580</v>
      </c>
      <c r="J52" s="182"/>
      <c r="L52" s="183"/>
    </row>
    <row r="53" spans="2:12" s="137" customFormat="1" ht="18.75" customHeight="1">
      <c r="B53" s="180" t="s">
        <v>201</v>
      </c>
      <c r="C53" s="180"/>
      <c r="D53" s="180"/>
      <c r="E53" s="180"/>
      <c r="F53" s="180"/>
      <c r="G53" s="181" t="s">
        <v>202</v>
      </c>
      <c r="H53" s="181"/>
      <c r="I53" s="182">
        <v>100</v>
      </c>
      <c r="J53" s="182"/>
      <c r="L53" s="183"/>
    </row>
    <row r="54" spans="2:13" s="186" customFormat="1" ht="12.75" customHeight="1" hidden="1">
      <c r="B54" s="192" t="s">
        <v>203</v>
      </c>
      <c r="C54" s="192"/>
      <c r="D54" s="192"/>
      <c r="E54" s="192"/>
      <c r="F54" s="192"/>
      <c r="G54" s="181" t="s">
        <v>55</v>
      </c>
      <c r="H54" s="181"/>
      <c r="I54" s="182">
        <v>155</v>
      </c>
      <c r="J54" s="182"/>
      <c r="K54" s="137"/>
      <c r="L54" s="183"/>
      <c r="M54" s="137"/>
    </row>
    <row r="55" spans="2:13" ht="12.75" customHeight="1" hidden="1">
      <c r="B55" s="192" t="s">
        <v>204</v>
      </c>
      <c r="C55" s="192"/>
      <c r="D55" s="192"/>
      <c r="E55" s="192"/>
      <c r="F55" s="192"/>
      <c r="G55" s="181" t="s">
        <v>55</v>
      </c>
      <c r="H55" s="181"/>
      <c r="I55" s="182">
        <v>3.5</v>
      </c>
      <c r="J55" s="182"/>
      <c r="K55" s="137"/>
      <c r="L55" s="183"/>
      <c r="M55" s="137"/>
    </row>
    <row r="56" spans="2:13" ht="15" customHeight="1">
      <c r="B56" s="189" t="s">
        <v>205</v>
      </c>
      <c r="C56" s="189"/>
      <c r="D56" s="189"/>
      <c r="E56" s="189"/>
      <c r="F56" s="189"/>
      <c r="G56" s="193"/>
      <c r="H56" s="193"/>
      <c r="I56" s="194"/>
      <c r="J56" s="194"/>
      <c r="K56" s="137"/>
      <c r="L56" s="183"/>
      <c r="M56" s="137"/>
    </row>
    <row r="57" spans="2:13" ht="18.75" customHeight="1">
      <c r="B57" s="180" t="s">
        <v>206</v>
      </c>
      <c r="C57" s="180"/>
      <c r="D57" s="180"/>
      <c r="E57" s="180"/>
      <c r="F57" s="180"/>
      <c r="G57" s="195" t="s">
        <v>207</v>
      </c>
      <c r="H57" s="195"/>
      <c r="I57" s="196" t="s">
        <v>208</v>
      </c>
      <c r="J57" s="196"/>
      <c r="K57" s="183"/>
      <c r="L57" s="183"/>
      <c r="M57" s="137"/>
    </row>
    <row r="58" spans="2:13" ht="18.75" customHeight="1">
      <c r="B58" s="180" t="s">
        <v>209</v>
      </c>
      <c r="C58" s="180"/>
      <c r="D58" s="180"/>
      <c r="E58" s="180"/>
      <c r="F58" s="180"/>
      <c r="G58" s="195" t="s">
        <v>207</v>
      </c>
      <c r="H58" s="195"/>
      <c r="I58" s="196" t="s">
        <v>210</v>
      </c>
      <c r="J58" s="196"/>
      <c r="K58" s="183"/>
      <c r="L58" s="183"/>
      <c r="M58" s="137"/>
    </row>
    <row r="59" spans="2:13" ht="18.75" customHeight="1">
      <c r="B59" s="180" t="s">
        <v>211</v>
      </c>
      <c r="C59" s="180"/>
      <c r="D59" s="180"/>
      <c r="E59" s="180"/>
      <c r="F59" s="180"/>
      <c r="G59" s="195" t="s">
        <v>207</v>
      </c>
      <c r="H59" s="195"/>
      <c r="I59" s="196" t="s">
        <v>212</v>
      </c>
      <c r="J59" s="196"/>
      <c r="K59" s="183"/>
      <c r="L59" s="197"/>
      <c r="M59" s="137"/>
    </row>
    <row r="60" spans="2:13" ht="18.75" customHeight="1">
      <c r="B60" s="180" t="s">
        <v>213</v>
      </c>
      <c r="C60" s="180"/>
      <c r="D60" s="180"/>
      <c r="E60" s="180"/>
      <c r="F60" s="180"/>
      <c r="G60" s="195" t="s">
        <v>207</v>
      </c>
      <c r="H60" s="195"/>
      <c r="I60" s="196" t="s">
        <v>214</v>
      </c>
      <c r="J60" s="196"/>
      <c r="K60" s="183"/>
      <c r="L60" s="197"/>
      <c r="M60" s="137"/>
    </row>
    <row r="61" spans="2:13" ht="18.75" customHeight="1">
      <c r="B61" s="180" t="s">
        <v>215</v>
      </c>
      <c r="C61" s="180"/>
      <c r="D61" s="180"/>
      <c r="E61" s="180"/>
      <c r="F61" s="180"/>
      <c r="G61" s="195" t="s">
        <v>207</v>
      </c>
      <c r="H61" s="195"/>
      <c r="I61" s="196" t="s">
        <v>216</v>
      </c>
      <c r="J61" s="196"/>
      <c r="K61" s="183"/>
      <c r="L61" s="197"/>
      <c r="M61" s="137"/>
    </row>
    <row r="62" spans="2:13" ht="18.75" customHeight="1">
      <c r="B62" s="180" t="s">
        <v>217</v>
      </c>
      <c r="C62" s="180"/>
      <c r="D62" s="180"/>
      <c r="E62" s="180"/>
      <c r="F62" s="180"/>
      <c r="G62" s="195" t="s">
        <v>207</v>
      </c>
      <c r="H62" s="195"/>
      <c r="I62" s="196" t="s">
        <v>218</v>
      </c>
      <c r="J62" s="196"/>
      <c r="K62" s="183"/>
      <c r="L62" s="197"/>
      <c r="M62" s="137"/>
    </row>
    <row r="63" spans="2:13" ht="18.75" customHeight="1">
      <c r="B63" s="180" t="s">
        <v>219</v>
      </c>
      <c r="C63" s="180"/>
      <c r="D63" s="180"/>
      <c r="E63" s="180"/>
      <c r="F63" s="180"/>
      <c r="G63" s="195" t="s">
        <v>220</v>
      </c>
      <c r="H63" s="195"/>
      <c r="I63" s="196" t="s">
        <v>221</v>
      </c>
      <c r="J63" s="196"/>
      <c r="K63" s="183"/>
      <c r="L63" s="197"/>
      <c r="M63" s="137"/>
    </row>
    <row r="64" spans="2:13" ht="18.75" customHeight="1">
      <c r="B64" s="180" t="s">
        <v>222</v>
      </c>
      <c r="C64" s="180"/>
      <c r="D64" s="180"/>
      <c r="E64" s="180"/>
      <c r="F64" s="180"/>
      <c r="G64" s="195" t="s">
        <v>220</v>
      </c>
      <c r="H64" s="195"/>
      <c r="I64" s="196" t="s">
        <v>223</v>
      </c>
      <c r="J64" s="196"/>
      <c r="K64" s="183"/>
      <c r="L64" s="197"/>
      <c r="M64" s="137"/>
    </row>
    <row r="65" spans="2:12" s="137" customFormat="1" ht="18.75" customHeight="1">
      <c r="B65" s="180" t="s">
        <v>224</v>
      </c>
      <c r="C65" s="180"/>
      <c r="D65" s="180"/>
      <c r="E65" s="180"/>
      <c r="F65" s="180"/>
      <c r="G65" s="195" t="s">
        <v>225</v>
      </c>
      <c r="H65" s="195"/>
      <c r="I65" s="196" t="s">
        <v>226</v>
      </c>
      <c r="J65" s="196"/>
      <c r="K65" s="183"/>
      <c r="L65" s="183"/>
    </row>
    <row r="66" spans="2:12" s="137" customFormat="1" ht="12.75" customHeight="1" hidden="1">
      <c r="B66" s="180" t="s">
        <v>227</v>
      </c>
      <c r="C66" s="180"/>
      <c r="D66" s="180"/>
      <c r="E66" s="180"/>
      <c r="F66" s="180"/>
      <c r="G66" s="195" t="s">
        <v>228</v>
      </c>
      <c r="H66" s="195"/>
      <c r="I66" s="196"/>
      <c r="J66" s="196"/>
      <c r="L66" s="183"/>
    </row>
    <row r="67" spans="2:13" s="186" customFormat="1" ht="18.75" customHeight="1">
      <c r="B67" s="180" t="s">
        <v>229</v>
      </c>
      <c r="C67" s="180"/>
      <c r="D67" s="180"/>
      <c r="E67" s="180"/>
      <c r="F67" s="180"/>
      <c r="G67" s="195" t="s">
        <v>225</v>
      </c>
      <c r="H67" s="195"/>
      <c r="I67" s="196" t="s">
        <v>230</v>
      </c>
      <c r="J67" s="196"/>
      <c r="K67" s="137"/>
      <c r="L67" s="183"/>
      <c r="M67" s="137"/>
    </row>
    <row r="68" spans="2:13" s="186" customFormat="1" ht="12.75" customHeight="1" hidden="1">
      <c r="B68" s="192" t="s">
        <v>231</v>
      </c>
      <c r="C68" s="192"/>
      <c r="D68" s="192"/>
      <c r="E68" s="192"/>
      <c r="F68" s="192"/>
      <c r="G68" s="195" t="s">
        <v>232</v>
      </c>
      <c r="H68" s="195"/>
      <c r="I68" s="196" t="s">
        <v>233</v>
      </c>
      <c r="J68" s="196"/>
      <c r="K68" s="137"/>
      <c r="L68" s="183"/>
      <c r="M68" s="137"/>
    </row>
    <row r="69" spans="2:13" ht="12.75" customHeight="1" hidden="1">
      <c r="B69" s="192" t="s">
        <v>234</v>
      </c>
      <c r="C69" s="192"/>
      <c r="D69" s="192"/>
      <c r="E69" s="192"/>
      <c r="F69" s="192"/>
      <c r="G69" s="195" t="s">
        <v>232</v>
      </c>
      <c r="H69" s="195"/>
      <c r="I69" s="196" t="s">
        <v>233</v>
      </c>
      <c r="J69" s="196"/>
      <c r="K69" s="137"/>
      <c r="L69" s="139"/>
      <c r="M69" s="137"/>
    </row>
    <row r="70" spans="2:13" ht="15" customHeight="1">
      <c r="B70" s="189" t="s">
        <v>235</v>
      </c>
      <c r="C70" s="189"/>
      <c r="D70" s="189"/>
      <c r="E70" s="189"/>
      <c r="F70" s="189"/>
      <c r="G70" s="193"/>
      <c r="H70" s="193"/>
      <c r="I70" s="194"/>
      <c r="J70" s="194"/>
      <c r="K70" s="137"/>
      <c r="L70" s="183"/>
      <c r="M70" s="137"/>
    </row>
    <row r="71" spans="2:13" ht="18.75" customHeight="1">
      <c r="B71" s="392" t="s">
        <v>236</v>
      </c>
      <c r="C71" s="392"/>
      <c r="D71" s="392"/>
      <c r="E71" s="392"/>
      <c r="F71" s="392"/>
      <c r="G71" s="393" t="s">
        <v>237</v>
      </c>
      <c r="H71" s="393"/>
      <c r="I71" s="394">
        <v>26.5</v>
      </c>
      <c r="J71" s="394"/>
      <c r="K71" s="183"/>
      <c r="L71" s="183"/>
      <c r="M71" s="137"/>
    </row>
    <row r="72" spans="2:13" ht="18.75" customHeight="1">
      <c r="B72" s="395" t="s">
        <v>238</v>
      </c>
      <c r="C72" s="395"/>
      <c r="D72" s="395"/>
      <c r="E72" s="395"/>
      <c r="F72" s="395"/>
      <c r="G72" s="396" t="s">
        <v>237</v>
      </c>
      <c r="H72" s="396"/>
      <c r="I72" s="397">
        <v>33.5</v>
      </c>
      <c r="J72" s="397"/>
      <c r="K72" s="183"/>
      <c r="L72" s="183"/>
      <c r="M72" s="137"/>
    </row>
    <row r="73" spans="2:13" ht="12.75">
      <c r="B73" s="399" t="s">
        <v>469</v>
      </c>
      <c r="C73" s="399"/>
      <c r="D73" s="399"/>
      <c r="E73" s="399"/>
      <c r="F73" s="399"/>
      <c r="G73" s="396" t="s">
        <v>237</v>
      </c>
      <c r="H73" s="396"/>
      <c r="I73" s="398" t="s">
        <v>466</v>
      </c>
      <c r="J73" s="398"/>
      <c r="K73" s="198"/>
      <c r="L73" s="137"/>
      <c r="M73" s="137"/>
    </row>
    <row r="74" spans="2:11" ht="12.75">
      <c r="B74" s="399" t="s">
        <v>470</v>
      </c>
      <c r="C74" s="399"/>
      <c r="D74" s="399"/>
      <c r="E74" s="399"/>
      <c r="F74" s="399"/>
      <c r="G74" s="396" t="s">
        <v>237</v>
      </c>
      <c r="H74" s="396"/>
      <c r="I74" s="398" t="s">
        <v>467</v>
      </c>
      <c r="J74" s="398"/>
      <c r="K74" s="199"/>
    </row>
    <row r="75" spans="2:11" ht="12.75">
      <c r="B75" s="399" t="s">
        <v>471</v>
      </c>
      <c r="C75" s="399"/>
      <c r="D75" s="399"/>
      <c r="E75" s="399"/>
      <c r="F75" s="399"/>
      <c r="G75" s="396" t="s">
        <v>237</v>
      </c>
      <c r="H75" s="396"/>
      <c r="I75" s="398" t="s">
        <v>468</v>
      </c>
      <c r="J75" s="398"/>
      <c r="K75" s="199"/>
    </row>
    <row r="76" spans="2:11" ht="12.75">
      <c r="B76" s="399" t="s">
        <v>472</v>
      </c>
      <c r="C76" s="399"/>
      <c r="D76" s="399"/>
      <c r="E76" s="399"/>
      <c r="F76" s="399"/>
      <c r="G76" s="396" t="s">
        <v>237</v>
      </c>
      <c r="H76" s="396"/>
      <c r="I76" s="398" t="s">
        <v>396</v>
      </c>
      <c r="J76" s="398"/>
      <c r="K76" s="199"/>
    </row>
    <row r="79" spans="2:10" ht="12.75">
      <c r="B79" s="108" t="s">
        <v>37</v>
      </c>
      <c r="C79" s="108"/>
      <c r="D79" s="108"/>
      <c r="E79" s="108"/>
      <c r="F79" s="108"/>
      <c r="G79" s="108"/>
      <c r="H79" s="108"/>
      <c r="I79" s="108"/>
      <c r="J79" s="108"/>
    </row>
    <row r="80" spans="2:10" ht="12.75">
      <c r="B80" s="108" t="s">
        <v>38</v>
      </c>
      <c r="C80" s="108"/>
      <c r="D80" s="108"/>
      <c r="E80" s="108"/>
      <c r="F80" s="108"/>
      <c r="G80" s="108"/>
      <c r="H80" s="108"/>
      <c r="I80" s="108"/>
      <c r="J80" s="108"/>
    </row>
    <row r="81" spans="2:10" ht="12.75">
      <c r="B81" s="108" t="s">
        <v>39</v>
      </c>
      <c r="C81" s="108"/>
      <c r="D81" s="108"/>
      <c r="E81" s="108"/>
      <c r="F81" s="108"/>
      <c r="G81" s="108"/>
      <c r="H81" s="108"/>
      <c r="I81" s="108"/>
      <c r="J81" s="108"/>
    </row>
    <row r="82" spans="2:10" ht="12.75">
      <c r="B82" s="108" t="s">
        <v>40</v>
      </c>
      <c r="C82" s="108"/>
      <c r="D82" s="108"/>
      <c r="E82" s="108"/>
      <c r="F82" s="108"/>
      <c r="G82" s="108"/>
      <c r="H82" s="108"/>
      <c r="I82" s="108"/>
      <c r="J82" s="108"/>
    </row>
  </sheetData>
  <sheetProtection/>
  <mergeCells count="211">
    <mergeCell ref="B75:F75"/>
    <mergeCell ref="B76:F76"/>
    <mergeCell ref="G73:H73"/>
    <mergeCell ref="G74:H74"/>
    <mergeCell ref="G75:H75"/>
    <mergeCell ref="G76:H76"/>
    <mergeCell ref="B79:J79"/>
    <mergeCell ref="B80:J80"/>
    <mergeCell ref="B81:J81"/>
    <mergeCell ref="B82:J82"/>
    <mergeCell ref="I73:J73"/>
    <mergeCell ref="I74:J74"/>
    <mergeCell ref="I75:J75"/>
    <mergeCell ref="I76:J76"/>
    <mergeCell ref="B73:F73"/>
    <mergeCell ref="B74:F74"/>
    <mergeCell ref="B71:F71"/>
    <mergeCell ref="G71:H71"/>
    <mergeCell ref="I71:J71"/>
    <mergeCell ref="B72:F72"/>
    <mergeCell ref="G72:H72"/>
    <mergeCell ref="I72:J72"/>
    <mergeCell ref="B69:F69"/>
    <mergeCell ref="G69:H69"/>
    <mergeCell ref="I69:J69"/>
    <mergeCell ref="B70:F70"/>
    <mergeCell ref="G70:H70"/>
    <mergeCell ref="I70:J70"/>
    <mergeCell ref="B67:F67"/>
    <mergeCell ref="G67:H67"/>
    <mergeCell ref="I67:J67"/>
    <mergeCell ref="B68:F68"/>
    <mergeCell ref="G68:H68"/>
    <mergeCell ref="I68:J68"/>
    <mergeCell ref="B65:F65"/>
    <mergeCell ref="G65:H65"/>
    <mergeCell ref="I65:J65"/>
    <mergeCell ref="B66:F66"/>
    <mergeCell ref="G66:H66"/>
    <mergeCell ref="I66:J66"/>
    <mergeCell ref="B63:F63"/>
    <mergeCell ref="G63:H63"/>
    <mergeCell ref="I63:J63"/>
    <mergeCell ref="B64:F64"/>
    <mergeCell ref="G64:H64"/>
    <mergeCell ref="I64:J64"/>
    <mergeCell ref="B61:F61"/>
    <mergeCell ref="G61:H61"/>
    <mergeCell ref="I61:J61"/>
    <mergeCell ref="B62:F62"/>
    <mergeCell ref="G62:H62"/>
    <mergeCell ref="I62:J62"/>
    <mergeCell ref="B59:F59"/>
    <mergeCell ref="G59:H59"/>
    <mergeCell ref="I59:J59"/>
    <mergeCell ref="B60:F60"/>
    <mergeCell ref="G60:H60"/>
    <mergeCell ref="I60:J60"/>
    <mergeCell ref="B57:F57"/>
    <mergeCell ref="G57:H57"/>
    <mergeCell ref="I57:J57"/>
    <mergeCell ref="B58:F58"/>
    <mergeCell ref="G58:H58"/>
    <mergeCell ref="I58:J58"/>
    <mergeCell ref="B55:F55"/>
    <mergeCell ref="G55:H55"/>
    <mergeCell ref="I55:J55"/>
    <mergeCell ref="B56:F56"/>
    <mergeCell ref="G56:H56"/>
    <mergeCell ref="I56:J56"/>
    <mergeCell ref="B53:F53"/>
    <mergeCell ref="G53:H53"/>
    <mergeCell ref="I53:J53"/>
    <mergeCell ref="B54:F54"/>
    <mergeCell ref="G54:H54"/>
    <mergeCell ref="I54:J54"/>
    <mergeCell ref="B51:F51"/>
    <mergeCell ref="G51:H51"/>
    <mergeCell ref="I51:J51"/>
    <mergeCell ref="B52:F52"/>
    <mergeCell ref="G52:H52"/>
    <mergeCell ref="I52:J52"/>
    <mergeCell ref="B49:F49"/>
    <mergeCell ref="G49:H49"/>
    <mergeCell ref="I49:J49"/>
    <mergeCell ref="B50:F50"/>
    <mergeCell ref="G50:H50"/>
    <mergeCell ref="I50:J50"/>
    <mergeCell ref="B47:F47"/>
    <mergeCell ref="G47:H47"/>
    <mergeCell ref="I47:J47"/>
    <mergeCell ref="B48:F48"/>
    <mergeCell ref="G48:H48"/>
    <mergeCell ref="I48:J48"/>
    <mergeCell ref="B45:F45"/>
    <mergeCell ref="G45:H45"/>
    <mergeCell ref="I45:J45"/>
    <mergeCell ref="L45:L46"/>
    <mergeCell ref="B46:F46"/>
    <mergeCell ref="G46:H46"/>
    <mergeCell ref="I46:J46"/>
    <mergeCell ref="B43:F43"/>
    <mergeCell ref="G43:H43"/>
    <mergeCell ref="I43:J43"/>
    <mergeCell ref="B44:F44"/>
    <mergeCell ref="G44:H44"/>
    <mergeCell ref="I44:J44"/>
    <mergeCell ref="B41:F41"/>
    <mergeCell ref="G41:H41"/>
    <mergeCell ref="I41:J41"/>
    <mergeCell ref="B42:F42"/>
    <mergeCell ref="G42:H42"/>
    <mergeCell ref="I42:J42"/>
    <mergeCell ref="B39:F39"/>
    <mergeCell ref="G39:H39"/>
    <mergeCell ref="I39:J39"/>
    <mergeCell ref="B40:F40"/>
    <mergeCell ref="G40:H40"/>
    <mergeCell ref="I40:J40"/>
    <mergeCell ref="B37:F37"/>
    <mergeCell ref="G37:H37"/>
    <mergeCell ref="I37:J37"/>
    <mergeCell ref="B38:F38"/>
    <mergeCell ref="G38:H38"/>
    <mergeCell ref="I38:J38"/>
    <mergeCell ref="B35:F35"/>
    <mergeCell ref="G35:H35"/>
    <mergeCell ref="I35:J35"/>
    <mergeCell ref="B36:F36"/>
    <mergeCell ref="G36:H36"/>
    <mergeCell ref="I36:J36"/>
    <mergeCell ref="L32:L33"/>
    <mergeCell ref="B33:F33"/>
    <mergeCell ref="G33:H33"/>
    <mergeCell ref="I33:J33"/>
    <mergeCell ref="B34:F34"/>
    <mergeCell ref="G34:H34"/>
    <mergeCell ref="I34:J34"/>
    <mergeCell ref="B31:F31"/>
    <mergeCell ref="G31:H31"/>
    <mergeCell ref="I31:J31"/>
    <mergeCell ref="B32:F32"/>
    <mergeCell ref="G32:H32"/>
    <mergeCell ref="I32:J32"/>
    <mergeCell ref="B29:F29"/>
    <mergeCell ref="G29:H29"/>
    <mergeCell ref="I29:J29"/>
    <mergeCell ref="B30:F30"/>
    <mergeCell ref="G30:H30"/>
    <mergeCell ref="I30:J30"/>
    <mergeCell ref="B27:F27"/>
    <mergeCell ref="G27:H27"/>
    <mergeCell ref="I27:J27"/>
    <mergeCell ref="B28:F28"/>
    <mergeCell ref="G28:H28"/>
    <mergeCell ref="I28:J28"/>
    <mergeCell ref="B23:D23"/>
    <mergeCell ref="E23:F23"/>
    <mergeCell ref="G23:H23"/>
    <mergeCell ref="I23:J23"/>
    <mergeCell ref="B25:J25"/>
    <mergeCell ref="B26:F26"/>
    <mergeCell ref="G26:H26"/>
    <mergeCell ref="I26:J26"/>
    <mergeCell ref="B20:D22"/>
    <mergeCell ref="E20:F20"/>
    <mergeCell ref="G20:H20"/>
    <mergeCell ref="E21:F21"/>
    <mergeCell ref="G21:H21"/>
    <mergeCell ref="E22:F22"/>
    <mergeCell ref="G22:H22"/>
    <mergeCell ref="B16:D19"/>
    <mergeCell ref="E16:F16"/>
    <mergeCell ref="G16:H16"/>
    <mergeCell ref="E17:F17"/>
    <mergeCell ref="G17:H17"/>
    <mergeCell ref="E18:F18"/>
    <mergeCell ref="G18:H18"/>
    <mergeCell ref="E19:F19"/>
    <mergeCell ref="G19:H19"/>
    <mergeCell ref="B14:C14"/>
    <mergeCell ref="D14:F14"/>
    <mergeCell ref="G14:H14"/>
    <mergeCell ref="B15:C15"/>
    <mergeCell ref="D15:F15"/>
    <mergeCell ref="G15:H15"/>
    <mergeCell ref="B11:C12"/>
    <mergeCell ref="D11:F12"/>
    <mergeCell ref="G11:H12"/>
    <mergeCell ref="B13:C13"/>
    <mergeCell ref="D13:F13"/>
    <mergeCell ref="G13:H13"/>
    <mergeCell ref="B8:F9"/>
    <mergeCell ref="G8:H9"/>
    <mergeCell ref="I8:J8"/>
    <mergeCell ref="B10:C10"/>
    <mergeCell ref="D10:F10"/>
    <mergeCell ref="G10:H10"/>
    <mergeCell ref="I10:J10"/>
    <mergeCell ref="B4:D4"/>
    <mergeCell ref="G4:J4"/>
    <mergeCell ref="B5:D5"/>
    <mergeCell ref="G5:J5"/>
    <mergeCell ref="B6:D6"/>
    <mergeCell ref="G6:J6"/>
    <mergeCell ref="B1:D1"/>
    <mergeCell ref="G1:J1"/>
    <mergeCell ref="B2:D2"/>
    <mergeCell ref="G2:J2"/>
    <mergeCell ref="B3:C3"/>
    <mergeCell ref="G3:J3"/>
  </mergeCells>
  <hyperlinks>
    <hyperlink ref="B5" r:id="rId1" display="E-mail: nasty_arina@mail.ru"/>
  </hyperlinks>
  <printOptions horizontalCentered="1" verticalCentered="1"/>
  <pageMargins left="0" right="0" top="0" bottom="0" header="0.5118055555555555" footer="0.5118055555555555"/>
  <pageSetup horizontalDpi="300" verticalDpi="300" orientation="portrait" paperSize="9" scale="66" r:id="rId5"/>
  <legacyDrawing r:id="rId4"/>
  <oleObjects>
    <oleObject progId="" shapeId="8183395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4"/>
  <sheetViews>
    <sheetView showGridLines="0" view="pageBreakPreview" zoomScale="70" zoomScaleNormal="70" zoomScaleSheetLayoutView="70" zoomScalePageLayoutView="0" workbookViewId="0" topLeftCell="A2">
      <selection activeCell="A2" sqref="A2"/>
    </sheetView>
  </sheetViews>
  <sheetFormatPr defaultColWidth="9.00390625" defaultRowHeight="12.75"/>
  <cols>
    <col min="1" max="1" width="70.75390625" style="0" customWidth="1"/>
    <col min="2" max="2" width="22.375" style="1" customWidth="1"/>
    <col min="3" max="3" width="25.00390625" style="1" customWidth="1"/>
    <col min="4" max="4" width="25.875" style="1" customWidth="1"/>
    <col min="5" max="5" width="2.125" style="0" customWidth="1"/>
  </cols>
  <sheetData>
    <row r="1" spans="1:4" s="2" customFormat="1" ht="12.75" customHeight="1" hidden="1">
      <c r="A1" s="100" t="s">
        <v>0</v>
      </c>
      <c r="B1" s="100"/>
      <c r="C1" s="100"/>
      <c r="D1" s="100"/>
    </row>
    <row r="2" spans="1:4" s="2" customFormat="1" ht="15" customHeight="1">
      <c r="A2" s="3"/>
      <c r="C2" s="4"/>
      <c r="D2" s="4"/>
    </row>
    <row r="3" spans="1:4" s="2" customFormat="1" ht="15" customHeight="1">
      <c r="A3" s="5" t="s">
        <v>1</v>
      </c>
      <c r="C3" s="4"/>
      <c r="D3" s="6" t="s">
        <v>2</v>
      </c>
    </row>
    <row r="4" spans="1:4" s="2" customFormat="1" ht="15" customHeight="1">
      <c r="A4" s="7" t="s">
        <v>3</v>
      </c>
      <c r="C4" s="4"/>
      <c r="D4" s="8" t="s">
        <v>4</v>
      </c>
    </row>
    <row r="5" spans="1:4" s="2" customFormat="1" ht="15" customHeight="1">
      <c r="A5" s="7" t="s">
        <v>5</v>
      </c>
      <c r="C5" s="4"/>
      <c r="D5" s="9" t="s">
        <v>6</v>
      </c>
    </row>
    <row r="6" spans="1:4" s="2" customFormat="1" ht="15.75" customHeight="1">
      <c r="A6" s="10" t="s">
        <v>7</v>
      </c>
      <c r="C6" s="4"/>
      <c r="D6" s="11" t="s">
        <v>8</v>
      </c>
    </row>
    <row r="7" spans="1:4" s="2" customFormat="1" ht="10.5" customHeight="1">
      <c r="A7" s="5" t="s">
        <v>9</v>
      </c>
      <c r="C7" s="4"/>
      <c r="D7" s="101" t="s">
        <v>10</v>
      </c>
    </row>
    <row r="8" spans="1:4" s="2" customFormat="1" ht="15" customHeight="1">
      <c r="A8" s="12"/>
      <c r="C8" s="4"/>
      <c r="D8" s="101"/>
    </row>
    <row r="9" spans="1:4" s="2" customFormat="1" ht="10.5" customHeight="1">
      <c r="A9" s="12" t="s">
        <v>11</v>
      </c>
      <c r="B9" s="12"/>
      <c r="C9" s="13"/>
      <c r="D9" s="13"/>
    </row>
    <row r="10" spans="1:4" s="2" customFormat="1" ht="23.25" customHeight="1">
      <c r="A10" s="102" t="s">
        <v>3</v>
      </c>
      <c r="B10" s="102"/>
      <c r="C10" s="102"/>
      <c r="D10" s="102"/>
    </row>
    <row r="11" spans="1:7" s="14" customFormat="1" ht="21" customHeight="1">
      <c r="A11" s="103" t="s">
        <v>12</v>
      </c>
      <c r="B11" s="103"/>
      <c r="C11" s="103"/>
      <c r="D11" s="103"/>
      <c r="G11" s="15"/>
    </row>
    <row r="12" spans="1:4" s="17" customFormat="1" ht="30" customHeight="1">
      <c r="A12" s="104" t="s">
        <v>13</v>
      </c>
      <c r="B12" s="104" t="s">
        <v>14</v>
      </c>
      <c r="C12" s="105" t="s">
        <v>15</v>
      </c>
      <c r="D12" s="105" t="s">
        <v>16</v>
      </c>
    </row>
    <row r="13" spans="1:4" s="17" customFormat="1" ht="25.5" customHeight="1">
      <c r="A13" s="104"/>
      <c r="B13" s="104"/>
      <c r="C13" s="105"/>
      <c r="D13" s="105"/>
    </row>
    <row r="14" spans="1:4" s="17" customFormat="1" ht="45" customHeight="1">
      <c r="A14" s="18" t="s">
        <v>17</v>
      </c>
      <c r="B14" s="19" t="s">
        <v>18</v>
      </c>
      <c r="C14" s="20">
        <v>190</v>
      </c>
      <c r="D14" s="21">
        <v>185</v>
      </c>
    </row>
    <row r="15" spans="1:4" s="17" customFormat="1" ht="19.5" customHeight="1">
      <c r="A15" s="106" t="s">
        <v>19</v>
      </c>
      <c r="B15" s="106"/>
      <c r="C15" s="106"/>
      <c r="D15" s="106"/>
    </row>
    <row r="16" spans="1:4" s="17" customFormat="1" ht="68.25" customHeight="1">
      <c r="A16" s="18" t="s">
        <v>20</v>
      </c>
      <c r="B16" s="22" t="s">
        <v>18</v>
      </c>
      <c r="C16" s="20">
        <v>305</v>
      </c>
      <c r="D16" s="23">
        <f>C16-((C16/100)*3)</f>
        <v>295.85</v>
      </c>
    </row>
    <row r="17" spans="1:4" s="17" customFormat="1" ht="84.75" customHeight="1">
      <c r="A17" s="18" t="s">
        <v>21</v>
      </c>
      <c r="B17" s="22" t="s">
        <v>18</v>
      </c>
      <c r="C17" s="20">
        <v>345</v>
      </c>
      <c r="D17" s="23">
        <f>C17-((C17/100)*3)</f>
        <v>334.65</v>
      </c>
    </row>
    <row r="18" spans="1:4" s="17" customFormat="1" ht="84.75" customHeight="1">
      <c r="A18" s="18" t="s">
        <v>22</v>
      </c>
      <c r="B18" s="22" t="s">
        <v>18</v>
      </c>
      <c r="C18" s="20">
        <v>325</v>
      </c>
      <c r="D18" s="23">
        <f>C18-((C18/100)*3)</f>
        <v>315.25</v>
      </c>
    </row>
    <row r="19" spans="1:4" s="17" customFormat="1" ht="74.25" customHeight="1">
      <c r="A19" s="18" t="s">
        <v>23</v>
      </c>
      <c r="B19" s="22" t="s">
        <v>18</v>
      </c>
      <c r="C19" s="20">
        <v>325</v>
      </c>
      <c r="D19" s="23">
        <f>C19-((C19/100)*3)</f>
        <v>315.25</v>
      </c>
    </row>
    <row r="20" spans="1:4" s="17" customFormat="1" ht="84.75" customHeight="1">
      <c r="A20" s="18" t="s">
        <v>24</v>
      </c>
      <c r="B20" s="22" t="s">
        <v>18</v>
      </c>
      <c r="C20" s="20">
        <v>325</v>
      </c>
      <c r="D20" s="23">
        <f>C20-((C20/100)*3)</f>
        <v>315.25</v>
      </c>
    </row>
    <row r="21" spans="1:4" s="17" customFormat="1" ht="19.5" customHeight="1">
      <c r="A21" s="106" t="s">
        <v>25</v>
      </c>
      <c r="B21" s="106"/>
      <c r="C21" s="106"/>
      <c r="D21" s="106"/>
    </row>
    <row r="22" spans="1:4" s="17" customFormat="1" ht="84.75" customHeight="1">
      <c r="A22" s="24" t="s">
        <v>26</v>
      </c>
      <c r="B22" s="25" t="s">
        <v>18</v>
      </c>
      <c r="C22" s="20">
        <v>380</v>
      </c>
      <c r="D22" s="23">
        <f aca="true" t="shared" si="0" ref="D22:D27">C22-((C22/100)*3)</f>
        <v>368.6</v>
      </c>
    </row>
    <row r="23" spans="1:4" s="17" customFormat="1" ht="33" customHeight="1">
      <c r="A23" s="26" t="s">
        <v>27</v>
      </c>
      <c r="B23" s="25"/>
      <c r="C23" s="20">
        <v>410</v>
      </c>
      <c r="D23" s="23">
        <f t="shared" si="0"/>
        <v>397.7</v>
      </c>
    </row>
    <row r="24" spans="1:4" s="17" customFormat="1" ht="36" customHeight="1">
      <c r="A24" s="26" t="s">
        <v>28</v>
      </c>
      <c r="B24" s="25"/>
      <c r="C24" s="20">
        <v>435</v>
      </c>
      <c r="D24" s="23">
        <f t="shared" si="0"/>
        <v>421.95</v>
      </c>
    </row>
    <row r="25" spans="1:4" s="27" customFormat="1" ht="84.75" customHeight="1">
      <c r="A25" s="24" t="s">
        <v>29</v>
      </c>
      <c r="B25" s="25" t="s">
        <v>18</v>
      </c>
      <c r="C25" s="20">
        <v>380</v>
      </c>
      <c r="D25" s="23">
        <f t="shared" si="0"/>
        <v>368.6</v>
      </c>
    </row>
    <row r="26" spans="1:4" s="27" customFormat="1" ht="37.5" customHeight="1">
      <c r="A26" s="28" t="s">
        <v>28</v>
      </c>
      <c r="B26" s="22" t="s">
        <v>18</v>
      </c>
      <c r="C26" s="20">
        <v>435</v>
      </c>
      <c r="D26" s="23">
        <f t="shared" si="0"/>
        <v>421.95</v>
      </c>
    </row>
    <row r="27" spans="1:4" s="30" customFormat="1" ht="84.75" customHeight="1">
      <c r="A27" s="29" t="s">
        <v>30</v>
      </c>
      <c r="B27" s="22" t="s">
        <v>18</v>
      </c>
      <c r="C27" s="20">
        <v>415</v>
      </c>
      <c r="D27" s="23">
        <f t="shared" si="0"/>
        <v>402.55</v>
      </c>
    </row>
    <row r="28" spans="1:4" s="30" customFormat="1" ht="19.5" customHeight="1">
      <c r="A28" s="106" t="s">
        <v>31</v>
      </c>
      <c r="B28" s="106"/>
      <c r="C28" s="106"/>
      <c r="D28" s="106"/>
    </row>
    <row r="29" spans="1:4" s="27" customFormat="1" ht="84.75" customHeight="1">
      <c r="A29" s="29" t="s">
        <v>32</v>
      </c>
      <c r="B29" s="31" t="s">
        <v>18</v>
      </c>
      <c r="C29" s="20">
        <v>475</v>
      </c>
      <c r="D29" s="23">
        <f>C29-((C29/100)*3)</f>
        <v>460.75</v>
      </c>
    </row>
    <row r="30" spans="1:4" s="30" customFormat="1" ht="19.5" customHeight="1">
      <c r="A30" s="107" t="s">
        <v>33</v>
      </c>
      <c r="B30" s="107"/>
      <c r="C30" s="107"/>
      <c r="D30" s="107"/>
    </row>
    <row r="31" spans="1:14" s="30" customFormat="1" ht="84.75" customHeight="1">
      <c r="A31" s="32" t="s">
        <v>34</v>
      </c>
      <c r="B31" s="104" t="s">
        <v>35</v>
      </c>
      <c r="C31" s="20">
        <v>360</v>
      </c>
      <c r="D31" s="23">
        <f>C31-((C31/100)*3)</f>
        <v>349.2</v>
      </c>
      <c r="N31" s="33"/>
    </row>
    <row r="32" spans="1:4" s="30" customFormat="1" ht="84.75" customHeight="1">
      <c r="A32" s="32" t="s">
        <v>36</v>
      </c>
      <c r="B32" s="104"/>
      <c r="C32" s="20">
        <v>410</v>
      </c>
      <c r="D32" s="23">
        <f>C32-((C32/100)*3)</f>
        <v>397.7</v>
      </c>
    </row>
    <row r="33" spans="1:4" s="30" customFormat="1" ht="21" customHeight="1">
      <c r="A33" s="34"/>
      <c r="B33" s="35"/>
      <c r="C33" s="35"/>
      <c r="D33" s="36"/>
    </row>
    <row r="34" spans="1:4" s="30" customFormat="1" ht="14.25">
      <c r="A34" s="108" t="s">
        <v>37</v>
      </c>
      <c r="B34" s="108"/>
      <c r="C34" s="108"/>
      <c r="D34" s="108"/>
    </row>
    <row r="35" spans="1:4" s="30" customFormat="1" ht="14.25">
      <c r="A35" s="108" t="s">
        <v>38</v>
      </c>
      <c r="B35" s="108"/>
      <c r="C35" s="108"/>
      <c r="D35" s="108"/>
    </row>
    <row r="36" spans="1:4" s="2" customFormat="1" ht="20.25" customHeight="1">
      <c r="A36" s="108" t="s">
        <v>39</v>
      </c>
      <c r="B36" s="108"/>
      <c r="C36" s="108"/>
      <c r="D36" s="108"/>
    </row>
    <row r="37" spans="1:4" s="38" customFormat="1" ht="18">
      <c r="A37" s="108" t="s">
        <v>40</v>
      </c>
      <c r="B37" s="108"/>
      <c r="C37" s="108"/>
      <c r="D37" s="108"/>
    </row>
    <row r="38" spans="1:4" s="38" customFormat="1" ht="18">
      <c r="A38" s="37"/>
      <c r="B38" s="37"/>
      <c r="C38" s="37"/>
      <c r="D38" s="37"/>
    </row>
    <row r="39" spans="1:4" s="38" customFormat="1" ht="19.5" customHeight="1">
      <c r="A39" s="5" t="s">
        <v>1</v>
      </c>
      <c r="B39" s="39"/>
      <c r="C39" s="40"/>
      <c r="D39" s="6" t="s">
        <v>2</v>
      </c>
    </row>
    <row r="40" spans="1:4" s="38" customFormat="1" ht="19.5" customHeight="1">
      <c r="A40" s="7" t="s">
        <v>3</v>
      </c>
      <c r="B40" s="39"/>
      <c r="C40" s="40"/>
      <c r="D40" s="8" t="s">
        <v>4</v>
      </c>
    </row>
    <row r="41" spans="1:4" s="38" customFormat="1" ht="19.5" customHeight="1">
      <c r="A41" s="7" t="s">
        <v>5</v>
      </c>
      <c r="B41" s="39"/>
      <c r="C41" s="40"/>
      <c r="D41" s="8" t="s">
        <v>41</v>
      </c>
    </row>
    <row r="42" spans="1:4" s="17" customFormat="1" ht="19.5" customHeight="1">
      <c r="A42" s="10" t="s">
        <v>7</v>
      </c>
      <c r="B42" s="39"/>
      <c r="C42" s="40"/>
      <c r="D42" s="11" t="s">
        <v>8</v>
      </c>
    </row>
    <row r="43" spans="1:4" s="17" customFormat="1" ht="19.5" customHeight="1">
      <c r="A43" s="5" t="s">
        <v>42</v>
      </c>
      <c r="B43" s="39"/>
      <c r="C43" s="40"/>
      <c r="D43" s="101" t="s">
        <v>10</v>
      </c>
    </row>
    <row r="44" spans="1:4" s="17" customFormat="1" ht="19.5" customHeight="1">
      <c r="A44" s="12"/>
      <c r="B44" s="39"/>
      <c r="C44" s="40"/>
      <c r="D44" s="101"/>
    </row>
    <row r="45" spans="1:4" s="17" customFormat="1" ht="15" customHeight="1">
      <c r="A45" s="12" t="s">
        <v>11</v>
      </c>
      <c r="B45" s="12"/>
      <c r="C45" s="13"/>
      <c r="D45" s="13"/>
    </row>
    <row r="46" spans="1:4" s="17" customFormat="1" ht="19.5" customHeight="1">
      <c r="A46" s="102" t="s">
        <v>3</v>
      </c>
      <c r="B46" s="102"/>
      <c r="C46" s="102"/>
      <c r="D46" s="102"/>
    </row>
    <row r="47" spans="1:4" s="17" customFormat="1" ht="31.5" customHeight="1">
      <c r="A47" s="109" t="s">
        <v>12</v>
      </c>
      <c r="B47" s="109"/>
      <c r="C47" s="109"/>
      <c r="D47" s="109"/>
    </row>
    <row r="48" spans="1:256" s="41" customFormat="1" ht="14.25" customHeight="1">
      <c r="A48" s="104" t="s">
        <v>13</v>
      </c>
      <c r="B48" s="105" t="s">
        <v>14</v>
      </c>
      <c r="C48" s="105" t="s">
        <v>15</v>
      </c>
      <c r="D48" s="105" t="s">
        <v>16</v>
      </c>
      <c r="E48" s="110"/>
      <c r="F48" s="110"/>
      <c r="G48" s="110"/>
      <c r="H48" s="110"/>
      <c r="I48" s="110"/>
      <c r="J48" s="111"/>
      <c r="K48" s="110"/>
      <c r="L48" s="110"/>
      <c r="M48" s="110"/>
      <c r="N48" s="110"/>
      <c r="O48" s="110"/>
      <c r="P48" s="110"/>
      <c r="Q48" s="110"/>
      <c r="R48" s="111"/>
      <c r="S48" s="110"/>
      <c r="T48" s="110"/>
      <c r="U48" s="110"/>
      <c r="V48" s="110"/>
      <c r="W48" s="110"/>
      <c r="X48" s="110"/>
      <c r="Y48" s="110"/>
      <c r="Z48" s="111"/>
      <c r="AA48" s="110"/>
      <c r="AB48" s="110"/>
      <c r="AC48" s="110"/>
      <c r="AD48" s="110"/>
      <c r="AE48" s="110"/>
      <c r="AF48" s="110"/>
      <c r="AG48" s="110"/>
      <c r="AH48" s="111"/>
      <c r="AI48" s="110"/>
      <c r="AJ48" s="110"/>
      <c r="AK48" s="110"/>
      <c r="AL48" s="110"/>
      <c r="AM48" s="110"/>
      <c r="AN48" s="110"/>
      <c r="AO48" s="110"/>
      <c r="AP48" s="111"/>
      <c r="AQ48" s="110"/>
      <c r="AR48" s="110"/>
      <c r="AS48" s="110"/>
      <c r="AT48" s="110"/>
      <c r="AU48" s="110"/>
      <c r="AV48" s="110"/>
      <c r="AW48" s="110"/>
      <c r="AX48" s="111"/>
      <c r="AY48" s="110"/>
      <c r="AZ48" s="110"/>
      <c r="BA48" s="110"/>
      <c r="BB48" s="110"/>
      <c r="BC48" s="110"/>
      <c r="BD48" s="110"/>
      <c r="BE48" s="110"/>
      <c r="BF48" s="111"/>
      <c r="BG48" s="110"/>
      <c r="BH48" s="110"/>
      <c r="BI48" s="110"/>
      <c r="BJ48" s="110"/>
      <c r="BK48" s="110"/>
      <c r="BL48" s="110"/>
      <c r="BM48" s="110"/>
      <c r="BN48" s="111"/>
      <c r="BO48" s="110"/>
      <c r="BP48" s="110"/>
      <c r="BQ48" s="110"/>
      <c r="BR48" s="110"/>
      <c r="BS48" s="110"/>
      <c r="BT48" s="110"/>
      <c r="BU48" s="110"/>
      <c r="BV48" s="111"/>
      <c r="BW48" s="110"/>
      <c r="BX48" s="110"/>
      <c r="BY48" s="110"/>
      <c r="BZ48" s="110"/>
      <c r="CA48" s="110"/>
      <c r="CB48" s="110"/>
      <c r="CC48" s="110"/>
      <c r="CD48" s="111"/>
      <c r="CE48" s="110"/>
      <c r="CF48" s="110"/>
      <c r="CG48" s="110"/>
      <c r="CH48" s="110"/>
      <c r="CI48" s="110"/>
      <c r="CJ48" s="110"/>
      <c r="CK48" s="110"/>
      <c r="CL48" s="111"/>
      <c r="CM48" s="110"/>
      <c r="CN48" s="110"/>
      <c r="CO48" s="110"/>
      <c r="CP48" s="110"/>
      <c r="CQ48" s="110"/>
      <c r="CR48" s="110"/>
      <c r="CS48" s="110"/>
      <c r="CT48" s="111"/>
      <c r="CU48" s="110"/>
      <c r="CV48" s="110"/>
      <c r="CW48" s="110"/>
      <c r="CX48" s="110"/>
      <c r="CY48" s="110"/>
      <c r="CZ48" s="110"/>
      <c r="DA48" s="110"/>
      <c r="DB48" s="111"/>
      <c r="DC48" s="110"/>
      <c r="DD48" s="110"/>
      <c r="DE48" s="110"/>
      <c r="DF48" s="110"/>
      <c r="DG48" s="110"/>
      <c r="DH48" s="110"/>
      <c r="DI48" s="110"/>
      <c r="DJ48" s="111"/>
      <c r="DK48" s="110"/>
      <c r="DL48" s="110"/>
      <c r="DM48" s="110"/>
      <c r="DN48" s="110"/>
      <c r="DO48" s="110"/>
      <c r="DP48" s="110"/>
      <c r="DQ48" s="110"/>
      <c r="DR48" s="111"/>
      <c r="DS48" s="110"/>
      <c r="DT48" s="110"/>
      <c r="DU48" s="110"/>
      <c r="DV48" s="110"/>
      <c r="DW48" s="110"/>
      <c r="DX48" s="110"/>
      <c r="DY48" s="110"/>
      <c r="DZ48" s="111"/>
      <c r="EA48" s="110"/>
      <c r="EB48" s="110"/>
      <c r="EC48" s="110"/>
      <c r="ED48" s="110"/>
      <c r="EE48" s="110"/>
      <c r="EF48" s="110"/>
      <c r="EG48" s="110"/>
      <c r="EH48" s="111"/>
      <c r="EI48" s="110"/>
      <c r="EJ48" s="110"/>
      <c r="EK48" s="110"/>
      <c r="EL48" s="110"/>
      <c r="EM48" s="110"/>
      <c r="EN48" s="110"/>
      <c r="EO48" s="110"/>
      <c r="EP48" s="111"/>
      <c r="EQ48" s="110"/>
      <c r="ER48" s="110"/>
      <c r="ES48" s="110"/>
      <c r="ET48" s="110"/>
      <c r="EU48" s="110"/>
      <c r="EV48" s="110"/>
      <c r="EW48" s="110"/>
      <c r="EX48" s="111"/>
      <c r="EY48" s="110"/>
      <c r="EZ48" s="110"/>
      <c r="FA48" s="110"/>
      <c r="FB48" s="110"/>
      <c r="FC48" s="110"/>
      <c r="FD48" s="110"/>
      <c r="FE48" s="110"/>
      <c r="FF48" s="111"/>
      <c r="FG48" s="110"/>
      <c r="FH48" s="110"/>
      <c r="FI48" s="110"/>
      <c r="FJ48" s="110"/>
      <c r="FK48" s="110"/>
      <c r="FL48" s="110"/>
      <c r="FM48" s="110"/>
      <c r="FN48" s="111"/>
      <c r="FO48" s="110"/>
      <c r="FP48" s="110"/>
      <c r="FQ48" s="110"/>
      <c r="FR48" s="110"/>
      <c r="FS48" s="110"/>
      <c r="FT48" s="110"/>
      <c r="FU48" s="110"/>
      <c r="FV48" s="111"/>
      <c r="FW48" s="110"/>
      <c r="FX48" s="110"/>
      <c r="FY48" s="110"/>
      <c r="FZ48" s="110"/>
      <c r="GA48" s="110"/>
      <c r="GB48" s="110"/>
      <c r="GC48" s="110"/>
      <c r="GD48" s="111"/>
      <c r="GE48" s="110"/>
      <c r="GF48" s="110"/>
      <c r="GG48" s="110"/>
      <c r="GH48" s="110"/>
      <c r="GI48" s="110"/>
      <c r="GJ48" s="110"/>
      <c r="GK48" s="110"/>
      <c r="GL48" s="111"/>
      <c r="GM48" s="110"/>
      <c r="GN48" s="110"/>
      <c r="GO48" s="110"/>
      <c r="GP48" s="110"/>
      <c r="GQ48" s="110"/>
      <c r="GR48" s="110"/>
      <c r="GS48" s="110"/>
      <c r="GT48" s="111"/>
      <c r="GU48" s="110"/>
      <c r="GV48" s="110"/>
      <c r="GW48" s="110"/>
      <c r="GX48" s="110"/>
      <c r="GY48" s="110"/>
      <c r="GZ48" s="110"/>
      <c r="HA48" s="110"/>
      <c r="HB48" s="111"/>
      <c r="HC48" s="110"/>
      <c r="HD48" s="110"/>
      <c r="HE48" s="110"/>
      <c r="HF48" s="110"/>
      <c r="HG48" s="110"/>
      <c r="HH48" s="110"/>
      <c r="HI48" s="110"/>
      <c r="HJ48" s="111"/>
      <c r="HK48" s="110"/>
      <c r="HL48" s="110"/>
      <c r="HM48" s="110"/>
      <c r="HN48" s="110"/>
      <c r="HO48" s="110"/>
      <c r="HP48" s="110"/>
      <c r="HQ48" s="110"/>
      <c r="HR48" s="111"/>
      <c r="HS48" s="110"/>
      <c r="HT48" s="110"/>
      <c r="HU48" s="110"/>
      <c r="HV48" s="110"/>
      <c r="HW48" s="110"/>
      <c r="HX48" s="110"/>
      <c r="HY48" s="110"/>
      <c r="HZ48" s="111"/>
      <c r="IA48" s="110"/>
      <c r="IB48" s="110"/>
      <c r="IC48" s="110"/>
      <c r="ID48" s="110"/>
      <c r="IE48" s="110"/>
      <c r="IF48" s="110"/>
      <c r="IG48" s="110"/>
      <c r="IH48" s="111"/>
      <c r="II48" s="110"/>
      <c r="IJ48" s="110"/>
      <c r="IK48" s="110"/>
      <c r="IL48" s="110"/>
      <c r="IM48" s="110"/>
      <c r="IN48" s="110"/>
      <c r="IO48" s="110"/>
      <c r="IP48" s="111"/>
      <c r="IQ48" s="42"/>
      <c r="IR48" s="42"/>
      <c r="IS48" s="42"/>
      <c r="IT48" s="42"/>
      <c r="IU48" s="42"/>
      <c r="IV48" s="42"/>
    </row>
    <row r="49" spans="1:256" s="41" customFormat="1" ht="30.75" customHeight="1">
      <c r="A49" s="104"/>
      <c r="B49" s="105"/>
      <c r="C49" s="105"/>
      <c r="D49" s="105"/>
      <c r="E49" s="110"/>
      <c r="F49" s="110"/>
      <c r="G49" s="110"/>
      <c r="H49" s="110"/>
      <c r="I49" s="110"/>
      <c r="J49" s="111"/>
      <c r="K49" s="110"/>
      <c r="L49" s="110"/>
      <c r="M49" s="110"/>
      <c r="N49" s="110"/>
      <c r="O49" s="110"/>
      <c r="P49" s="110"/>
      <c r="Q49" s="110"/>
      <c r="R49" s="111"/>
      <c r="S49" s="110"/>
      <c r="T49" s="110"/>
      <c r="U49" s="110"/>
      <c r="V49" s="110"/>
      <c r="W49" s="110"/>
      <c r="X49" s="110"/>
      <c r="Y49" s="110"/>
      <c r="Z49" s="111"/>
      <c r="AA49" s="110"/>
      <c r="AB49" s="110"/>
      <c r="AC49" s="110"/>
      <c r="AD49" s="110"/>
      <c r="AE49" s="110"/>
      <c r="AF49" s="110"/>
      <c r="AG49" s="110"/>
      <c r="AH49" s="111"/>
      <c r="AI49" s="110"/>
      <c r="AJ49" s="110"/>
      <c r="AK49" s="110"/>
      <c r="AL49" s="110"/>
      <c r="AM49" s="110"/>
      <c r="AN49" s="110"/>
      <c r="AO49" s="110"/>
      <c r="AP49" s="111"/>
      <c r="AQ49" s="110"/>
      <c r="AR49" s="110"/>
      <c r="AS49" s="110"/>
      <c r="AT49" s="110"/>
      <c r="AU49" s="110"/>
      <c r="AV49" s="110"/>
      <c r="AW49" s="110"/>
      <c r="AX49" s="111"/>
      <c r="AY49" s="110"/>
      <c r="AZ49" s="110"/>
      <c r="BA49" s="110"/>
      <c r="BB49" s="110"/>
      <c r="BC49" s="110"/>
      <c r="BD49" s="110"/>
      <c r="BE49" s="110"/>
      <c r="BF49" s="111"/>
      <c r="BG49" s="110"/>
      <c r="BH49" s="110"/>
      <c r="BI49" s="110"/>
      <c r="BJ49" s="110"/>
      <c r="BK49" s="110"/>
      <c r="BL49" s="110"/>
      <c r="BM49" s="110"/>
      <c r="BN49" s="111"/>
      <c r="BO49" s="110"/>
      <c r="BP49" s="110"/>
      <c r="BQ49" s="110"/>
      <c r="BR49" s="110"/>
      <c r="BS49" s="110"/>
      <c r="BT49" s="110"/>
      <c r="BU49" s="110"/>
      <c r="BV49" s="111"/>
      <c r="BW49" s="110"/>
      <c r="BX49" s="110"/>
      <c r="BY49" s="110"/>
      <c r="BZ49" s="110"/>
      <c r="CA49" s="110"/>
      <c r="CB49" s="110"/>
      <c r="CC49" s="110"/>
      <c r="CD49" s="111"/>
      <c r="CE49" s="110"/>
      <c r="CF49" s="110"/>
      <c r="CG49" s="110"/>
      <c r="CH49" s="110"/>
      <c r="CI49" s="110"/>
      <c r="CJ49" s="110"/>
      <c r="CK49" s="110"/>
      <c r="CL49" s="111"/>
      <c r="CM49" s="110"/>
      <c r="CN49" s="110"/>
      <c r="CO49" s="110"/>
      <c r="CP49" s="110"/>
      <c r="CQ49" s="110"/>
      <c r="CR49" s="110"/>
      <c r="CS49" s="110"/>
      <c r="CT49" s="111"/>
      <c r="CU49" s="110"/>
      <c r="CV49" s="110"/>
      <c r="CW49" s="110"/>
      <c r="CX49" s="110"/>
      <c r="CY49" s="110"/>
      <c r="CZ49" s="110"/>
      <c r="DA49" s="110"/>
      <c r="DB49" s="111"/>
      <c r="DC49" s="110"/>
      <c r="DD49" s="110"/>
      <c r="DE49" s="110"/>
      <c r="DF49" s="110"/>
      <c r="DG49" s="110"/>
      <c r="DH49" s="110"/>
      <c r="DI49" s="110"/>
      <c r="DJ49" s="111"/>
      <c r="DK49" s="110"/>
      <c r="DL49" s="110"/>
      <c r="DM49" s="110"/>
      <c r="DN49" s="110"/>
      <c r="DO49" s="110"/>
      <c r="DP49" s="110"/>
      <c r="DQ49" s="110"/>
      <c r="DR49" s="111"/>
      <c r="DS49" s="110"/>
      <c r="DT49" s="110"/>
      <c r="DU49" s="110"/>
      <c r="DV49" s="110"/>
      <c r="DW49" s="110"/>
      <c r="DX49" s="110"/>
      <c r="DY49" s="110"/>
      <c r="DZ49" s="111"/>
      <c r="EA49" s="110"/>
      <c r="EB49" s="110"/>
      <c r="EC49" s="110"/>
      <c r="ED49" s="110"/>
      <c r="EE49" s="110"/>
      <c r="EF49" s="110"/>
      <c r="EG49" s="110"/>
      <c r="EH49" s="111"/>
      <c r="EI49" s="110"/>
      <c r="EJ49" s="110"/>
      <c r="EK49" s="110"/>
      <c r="EL49" s="110"/>
      <c r="EM49" s="110"/>
      <c r="EN49" s="110"/>
      <c r="EO49" s="110"/>
      <c r="EP49" s="111"/>
      <c r="EQ49" s="110"/>
      <c r="ER49" s="110"/>
      <c r="ES49" s="110"/>
      <c r="ET49" s="110"/>
      <c r="EU49" s="110"/>
      <c r="EV49" s="110"/>
      <c r="EW49" s="110"/>
      <c r="EX49" s="111"/>
      <c r="EY49" s="110"/>
      <c r="EZ49" s="110"/>
      <c r="FA49" s="110"/>
      <c r="FB49" s="110"/>
      <c r="FC49" s="110"/>
      <c r="FD49" s="110"/>
      <c r="FE49" s="110"/>
      <c r="FF49" s="111"/>
      <c r="FG49" s="110"/>
      <c r="FH49" s="110"/>
      <c r="FI49" s="110"/>
      <c r="FJ49" s="110"/>
      <c r="FK49" s="110"/>
      <c r="FL49" s="110"/>
      <c r="FM49" s="110"/>
      <c r="FN49" s="111"/>
      <c r="FO49" s="110"/>
      <c r="FP49" s="110"/>
      <c r="FQ49" s="110"/>
      <c r="FR49" s="110"/>
      <c r="FS49" s="110"/>
      <c r="FT49" s="110"/>
      <c r="FU49" s="110"/>
      <c r="FV49" s="111"/>
      <c r="FW49" s="110"/>
      <c r="FX49" s="110"/>
      <c r="FY49" s="110"/>
      <c r="FZ49" s="110"/>
      <c r="GA49" s="110"/>
      <c r="GB49" s="110"/>
      <c r="GC49" s="110"/>
      <c r="GD49" s="111"/>
      <c r="GE49" s="110"/>
      <c r="GF49" s="110"/>
      <c r="GG49" s="110"/>
      <c r="GH49" s="110"/>
      <c r="GI49" s="110"/>
      <c r="GJ49" s="110"/>
      <c r="GK49" s="110"/>
      <c r="GL49" s="111"/>
      <c r="GM49" s="110"/>
      <c r="GN49" s="110"/>
      <c r="GO49" s="110"/>
      <c r="GP49" s="110"/>
      <c r="GQ49" s="110"/>
      <c r="GR49" s="110"/>
      <c r="GS49" s="110"/>
      <c r="GT49" s="111"/>
      <c r="GU49" s="110"/>
      <c r="GV49" s="110"/>
      <c r="GW49" s="110"/>
      <c r="GX49" s="110"/>
      <c r="GY49" s="110"/>
      <c r="GZ49" s="110"/>
      <c r="HA49" s="110"/>
      <c r="HB49" s="111"/>
      <c r="HC49" s="110"/>
      <c r="HD49" s="110"/>
      <c r="HE49" s="110"/>
      <c r="HF49" s="110"/>
      <c r="HG49" s="110"/>
      <c r="HH49" s="110"/>
      <c r="HI49" s="110"/>
      <c r="HJ49" s="111"/>
      <c r="HK49" s="110"/>
      <c r="HL49" s="110"/>
      <c r="HM49" s="110"/>
      <c r="HN49" s="110"/>
      <c r="HO49" s="110"/>
      <c r="HP49" s="110"/>
      <c r="HQ49" s="110"/>
      <c r="HR49" s="111"/>
      <c r="HS49" s="110"/>
      <c r="HT49" s="110"/>
      <c r="HU49" s="110"/>
      <c r="HV49" s="110"/>
      <c r="HW49" s="110"/>
      <c r="HX49" s="110"/>
      <c r="HY49" s="110"/>
      <c r="HZ49" s="111"/>
      <c r="IA49" s="110"/>
      <c r="IB49" s="110"/>
      <c r="IC49" s="110"/>
      <c r="ID49" s="110"/>
      <c r="IE49" s="110"/>
      <c r="IF49" s="110"/>
      <c r="IG49" s="110"/>
      <c r="IH49" s="111"/>
      <c r="II49" s="110"/>
      <c r="IJ49" s="110"/>
      <c r="IK49" s="110"/>
      <c r="IL49" s="110"/>
      <c r="IM49" s="110"/>
      <c r="IN49" s="110"/>
      <c r="IO49" s="110"/>
      <c r="IP49" s="111"/>
      <c r="IQ49" s="42"/>
      <c r="IR49" s="42"/>
      <c r="IS49" s="42"/>
      <c r="IT49" s="42"/>
      <c r="IU49" s="42"/>
      <c r="IV49" s="42"/>
    </row>
    <row r="50" spans="1:4" s="30" customFormat="1" ht="14.25" customHeight="1">
      <c r="A50" s="112" t="s">
        <v>43</v>
      </c>
      <c r="B50" s="112"/>
      <c r="C50" s="112"/>
      <c r="D50" s="112"/>
    </row>
    <row r="51" spans="1:4" s="30" customFormat="1" ht="18.75" customHeight="1">
      <c r="A51" s="43" t="s">
        <v>44</v>
      </c>
      <c r="B51" s="113" t="s">
        <v>45</v>
      </c>
      <c r="C51" s="44">
        <v>285</v>
      </c>
      <c r="D51" s="23">
        <f>C51-((C51/100)*3)</f>
        <v>276.45</v>
      </c>
    </row>
    <row r="52" spans="1:4" s="17" customFormat="1" ht="18.75" customHeight="1">
      <c r="A52" s="45" t="s">
        <v>46</v>
      </c>
      <c r="B52" s="113"/>
      <c r="C52" s="44">
        <v>370</v>
      </c>
      <c r="D52" s="23">
        <f>C52-((C52/100)*3)</f>
        <v>358.9</v>
      </c>
    </row>
    <row r="53" spans="1:4" s="30" customFormat="1" ht="18.75" customHeight="1">
      <c r="A53" s="46" t="s">
        <v>47</v>
      </c>
      <c r="B53" s="47" t="s">
        <v>48</v>
      </c>
      <c r="C53" s="44">
        <v>105</v>
      </c>
      <c r="D53" s="23">
        <f>C53-((C53/100)*3)</f>
        <v>101.85</v>
      </c>
    </row>
    <row r="54" spans="1:4" s="30" customFormat="1" ht="18.75" customHeight="1">
      <c r="A54" s="46" t="s">
        <v>49</v>
      </c>
      <c r="B54" s="47" t="s">
        <v>50</v>
      </c>
      <c r="C54" s="44">
        <v>155</v>
      </c>
      <c r="D54" s="23">
        <f>C54-((C54/100)*3)</f>
        <v>150.35</v>
      </c>
    </row>
    <row r="55" spans="1:4" s="30" customFormat="1" ht="18.75" customHeight="1">
      <c r="A55" s="46" t="s">
        <v>51</v>
      </c>
      <c r="B55" s="47" t="s">
        <v>52</v>
      </c>
      <c r="C55" s="44">
        <v>185</v>
      </c>
      <c r="D55" s="23">
        <f>C55-((C55/100)*3)</f>
        <v>179.45</v>
      </c>
    </row>
    <row r="56" spans="1:4" s="17" customFormat="1" ht="20.25" customHeight="1">
      <c r="A56" s="48"/>
      <c r="B56" s="49"/>
      <c r="C56" s="49"/>
      <c r="D56" s="50"/>
    </row>
    <row r="57" spans="1:4" s="30" customFormat="1" ht="15.75">
      <c r="A57" s="107" t="s">
        <v>53</v>
      </c>
      <c r="B57" s="107"/>
      <c r="C57" s="107"/>
      <c r="D57" s="107"/>
    </row>
    <row r="58" spans="1:4" s="30" customFormat="1" ht="18.75" customHeight="1">
      <c r="A58" s="51" t="s">
        <v>54</v>
      </c>
      <c r="B58" s="52" t="s">
        <v>55</v>
      </c>
      <c r="C58" s="44">
        <v>1080</v>
      </c>
      <c r="D58" s="23">
        <f>C58-((C58/100)*3)</f>
        <v>1047.6</v>
      </c>
    </row>
    <row r="59" spans="1:4" s="30" customFormat="1" ht="18.75" customHeight="1">
      <c r="A59" s="51" t="s">
        <v>56</v>
      </c>
      <c r="B59" s="52" t="s">
        <v>55</v>
      </c>
      <c r="C59" s="44">
        <v>140</v>
      </c>
      <c r="D59" s="23">
        <f>C59-((C59/100)*3)</f>
        <v>135.8</v>
      </c>
    </row>
    <row r="60" spans="1:4" s="30" customFormat="1" ht="18.75" customHeight="1">
      <c r="A60" s="51" t="s">
        <v>57</v>
      </c>
      <c r="B60" s="52" t="s">
        <v>55</v>
      </c>
      <c r="C60" s="44">
        <v>415</v>
      </c>
      <c r="D60" s="23">
        <f>C60-((C60/100)*3)</f>
        <v>402.55</v>
      </c>
    </row>
    <row r="61" spans="1:4" s="30" customFormat="1" ht="14.25">
      <c r="A61" s="53"/>
      <c r="B61" s="35"/>
      <c r="C61" s="35"/>
      <c r="D61" s="50"/>
    </row>
    <row r="62" spans="1:4" s="30" customFormat="1" ht="15.75">
      <c r="A62" s="107" t="s">
        <v>58</v>
      </c>
      <c r="B62" s="107"/>
      <c r="C62" s="107"/>
      <c r="D62" s="107"/>
    </row>
    <row r="63" spans="1:5" s="30" customFormat="1" ht="18.75" customHeight="1">
      <c r="A63" s="54" t="s">
        <v>59</v>
      </c>
      <c r="B63" s="52" t="s">
        <v>60</v>
      </c>
      <c r="C63" s="44">
        <v>110</v>
      </c>
      <c r="D63" s="23">
        <f aca="true" t="shared" si="1" ref="D63:D70">C63-((C63/100)*3)</f>
        <v>106.7</v>
      </c>
      <c r="E63" s="42"/>
    </row>
    <row r="64" spans="1:5" s="30" customFormat="1" ht="18.75" customHeight="1">
      <c r="A64" s="54" t="s">
        <v>61</v>
      </c>
      <c r="B64" s="52" t="s">
        <v>60</v>
      </c>
      <c r="C64" s="44">
        <v>155</v>
      </c>
      <c r="D64" s="23">
        <f t="shared" si="1"/>
        <v>150.35</v>
      </c>
      <c r="E64" s="42"/>
    </row>
    <row r="65" spans="1:5" s="17" customFormat="1" ht="30.75" customHeight="1">
      <c r="A65" s="16" t="s">
        <v>62</v>
      </c>
      <c r="B65" s="52" t="s">
        <v>55</v>
      </c>
      <c r="C65" s="44">
        <v>290</v>
      </c>
      <c r="D65" s="23">
        <f t="shared" si="1"/>
        <v>281.3</v>
      </c>
      <c r="E65" s="55"/>
    </row>
    <row r="66" spans="1:5" s="17" customFormat="1" ht="30.75" customHeight="1">
      <c r="A66" s="16" t="s">
        <v>63</v>
      </c>
      <c r="B66" s="52" t="s">
        <v>55</v>
      </c>
      <c r="C66" s="44">
        <v>250</v>
      </c>
      <c r="D66" s="23">
        <f t="shared" si="1"/>
        <v>242.5</v>
      </c>
      <c r="E66" s="55"/>
    </row>
    <row r="67" spans="1:5" s="30" customFormat="1" ht="23.25" customHeight="1">
      <c r="A67" s="56" t="s">
        <v>64</v>
      </c>
      <c r="B67" s="52" t="s">
        <v>55</v>
      </c>
      <c r="C67" s="44">
        <v>465</v>
      </c>
      <c r="D67" s="23">
        <f t="shared" si="1"/>
        <v>451.05</v>
      </c>
      <c r="E67" s="42"/>
    </row>
    <row r="68" spans="1:5" s="30" customFormat="1" ht="30.75" customHeight="1">
      <c r="A68" s="56" t="s">
        <v>65</v>
      </c>
      <c r="B68" s="52" t="s">
        <v>55</v>
      </c>
      <c r="C68" s="44">
        <v>290</v>
      </c>
      <c r="D68" s="23">
        <f t="shared" si="1"/>
        <v>281.3</v>
      </c>
      <c r="E68" s="42"/>
    </row>
    <row r="69" spans="1:4" s="30" customFormat="1" ht="30.75" customHeight="1">
      <c r="A69" s="56" t="s">
        <v>66</v>
      </c>
      <c r="B69" s="52" t="s">
        <v>55</v>
      </c>
      <c r="C69" s="44">
        <v>180</v>
      </c>
      <c r="D69" s="23">
        <f t="shared" si="1"/>
        <v>174.6</v>
      </c>
    </row>
    <row r="70" spans="1:4" s="30" customFormat="1" ht="30.75" customHeight="1">
      <c r="A70" s="56" t="s">
        <v>67</v>
      </c>
      <c r="B70" s="52" t="s">
        <v>55</v>
      </c>
      <c r="C70" s="44">
        <v>170</v>
      </c>
      <c r="D70" s="23">
        <f t="shared" si="1"/>
        <v>164.9</v>
      </c>
    </row>
    <row r="71" spans="1:4" s="30" customFormat="1" ht="15">
      <c r="A71" s="57"/>
      <c r="B71" s="58"/>
      <c r="C71" s="58"/>
      <c r="D71" s="50"/>
    </row>
    <row r="72" spans="1:4" s="30" customFormat="1" ht="15.75">
      <c r="A72" s="107" t="s">
        <v>68</v>
      </c>
      <c r="B72" s="107"/>
      <c r="C72" s="107"/>
      <c r="D72" s="107"/>
    </row>
    <row r="73" spans="1:4" s="30" customFormat="1" ht="18.75" customHeight="1">
      <c r="A73" s="45" t="s">
        <v>69</v>
      </c>
      <c r="B73" s="59" t="s">
        <v>55</v>
      </c>
      <c r="C73" s="44">
        <v>1800</v>
      </c>
      <c r="D73" s="23">
        <f>C73-((C73/100)*3)</f>
        <v>1746</v>
      </c>
    </row>
    <row r="74" spans="1:4" s="30" customFormat="1" ht="18.75" customHeight="1">
      <c r="A74" s="45" t="s">
        <v>70</v>
      </c>
      <c r="B74" s="59" t="s">
        <v>55</v>
      </c>
      <c r="C74" s="44">
        <v>1800</v>
      </c>
      <c r="D74" s="23">
        <f>C74-((C74/100)*3)</f>
        <v>1746</v>
      </c>
    </row>
    <row r="75" spans="1:4" s="17" customFormat="1" ht="18.75" customHeight="1">
      <c r="A75" s="45" t="s">
        <v>71</v>
      </c>
      <c r="B75" s="59" t="s">
        <v>55</v>
      </c>
      <c r="C75" s="44">
        <v>1300</v>
      </c>
      <c r="D75" s="23">
        <f>C75-((C75/100)*3)</f>
        <v>1261</v>
      </c>
    </row>
    <row r="76" spans="1:4" s="30" customFormat="1" ht="18.75" customHeight="1">
      <c r="A76" s="45" t="s">
        <v>72</v>
      </c>
      <c r="B76" s="59" t="s">
        <v>55</v>
      </c>
      <c r="C76" s="44">
        <v>700</v>
      </c>
      <c r="D76" s="23">
        <f>C76-((C76/100)*3)</f>
        <v>679</v>
      </c>
    </row>
    <row r="77" spans="1:4" s="30" customFormat="1" ht="18.75" customHeight="1">
      <c r="A77" s="45" t="s">
        <v>73</v>
      </c>
      <c r="B77" s="59" t="s">
        <v>55</v>
      </c>
      <c r="C77" s="44">
        <v>450</v>
      </c>
      <c r="D77" s="23">
        <f>C77-((C77/100)*3)</f>
        <v>436.5</v>
      </c>
    </row>
    <row r="78" spans="1:4" ht="10.5" customHeight="1">
      <c r="A78" s="57"/>
      <c r="B78" s="49"/>
      <c r="C78" s="49"/>
      <c r="D78" s="50"/>
    </row>
    <row r="79" spans="1:4" ht="12.75" customHeight="1" hidden="1">
      <c r="A79" s="107" t="s">
        <v>74</v>
      </c>
      <c r="B79" s="107"/>
      <c r="C79" s="107"/>
      <c r="D79" s="107"/>
    </row>
    <row r="80" spans="1:4" ht="12.75" customHeight="1" hidden="1">
      <c r="A80" s="45" t="s">
        <v>75</v>
      </c>
      <c r="B80" s="59" t="s">
        <v>55</v>
      </c>
      <c r="C80" s="44">
        <v>686</v>
      </c>
      <c r="D80" s="23">
        <f>C80-((C80/100)*5)</f>
        <v>651.7</v>
      </c>
    </row>
    <row r="81" spans="1:4" ht="12.75" customHeight="1" hidden="1">
      <c r="A81" s="45" t="s">
        <v>76</v>
      </c>
      <c r="B81" s="59" t="s">
        <v>55</v>
      </c>
      <c r="C81" s="44">
        <v>705.5</v>
      </c>
      <c r="D81" s="23">
        <f>C81-((C81/100)*5)</f>
        <v>670.225</v>
      </c>
    </row>
    <row r="82" spans="1:4" ht="12.75" hidden="1">
      <c r="A82" s="60"/>
      <c r="B82" s="61"/>
      <c r="C82" s="61"/>
      <c r="D82" s="62"/>
    </row>
    <row r="83" spans="1:4" ht="15.75">
      <c r="A83" s="107" t="s">
        <v>77</v>
      </c>
      <c r="B83" s="107"/>
      <c r="C83" s="107"/>
      <c r="D83" s="107"/>
    </row>
    <row r="84" spans="1:4" s="66" customFormat="1" ht="21.75" customHeight="1">
      <c r="A84" s="63" t="s">
        <v>78</v>
      </c>
      <c r="B84" s="64" t="s">
        <v>79</v>
      </c>
      <c r="C84" s="65">
        <v>705</v>
      </c>
      <c r="D84" s="23">
        <f>C84-((C84/100)*3)</f>
        <v>683.85</v>
      </c>
    </row>
    <row r="85" spans="1:4" s="66" customFormat="1" ht="12.75" customHeight="1" hidden="1">
      <c r="A85" s="63" t="s">
        <v>80</v>
      </c>
      <c r="B85" s="59" t="s">
        <v>79</v>
      </c>
      <c r="C85" s="16">
        <v>530</v>
      </c>
      <c r="D85" s="67">
        <f>C85-((C85/100)*5)</f>
        <v>503.5</v>
      </c>
    </row>
    <row r="86" spans="1:4" s="66" customFormat="1" ht="12.75" customHeight="1" hidden="1">
      <c r="A86" s="63" t="s">
        <v>81</v>
      </c>
      <c r="B86" s="59" t="s">
        <v>79</v>
      </c>
      <c r="C86" s="16">
        <v>870</v>
      </c>
      <c r="D86" s="67">
        <f>C86-((C86/100)*5)</f>
        <v>826.5</v>
      </c>
    </row>
    <row r="87" spans="1:4" s="66" customFormat="1" ht="18.75" customHeight="1">
      <c r="A87" s="57"/>
      <c r="B87" s="68"/>
      <c r="C87" s="68"/>
      <c r="D87" s="50"/>
    </row>
    <row r="88" spans="1:4" s="69" customFormat="1" ht="18.75" customHeight="1">
      <c r="A88" s="114" t="s">
        <v>82</v>
      </c>
      <c r="B88" s="114"/>
      <c r="C88" s="114"/>
      <c r="D88" s="114"/>
    </row>
    <row r="89" spans="1:4" s="66" customFormat="1" ht="21.75" customHeight="1">
      <c r="A89" s="54" t="s">
        <v>83</v>
      </c>
      <c r="B89" s="59" t="s">
        <v>84</v>
      </c>
      <c r="C89" s="70">
        <v>21.38</v>
      </c>
      <c r="D89" s="23">
        <f aca="true" t="shared" si="2" ref="D89:D97">C89-((C89/100)*5)</f>
        <v>20.311</v>
      </c>
    </row>
    <row r="90" spans="1:4" s="66" customFormat="1" ht="21.75" customHeight="1">
      <c r="A90" s="54" t="s">
        <v>85</v>
      </c>
      <c r="B90" s="59" t="s">
        <v>84</v>
      </c>
      <c r="C90" s="70">
        <v>14.12</v>
      </c>
      <c r="D90" s="23">
        <f t="shared" si="2"/>
        <v>13.414</v>
      </c>
    </row>
    <row r="91" spans="1:4" s="66" customFormat="1" ht="21.75" customHeight="1">
      <c r="A91" s="54" t="s">
        <v>86</v>
      </c>
      <c r="B91" s="59" t="s">
        <v>84</v>
      </c>
      <c r="C91" s="70">
        <v>21.38</v>
      </c>
      <c r="D91" s="23">
        <f t="shared" si="2"/>
        <v>20.311</v>
      </c>
    </row>
    <row r="92" spans="1:4" s="66" customFormat="1" ht="21.75" customHeight="1">
      <c r="A92" s="54" t="s">
        <v>87</v>
      </c>
      <c r="B92" s="59" t="s">
        <v>84</v>
      </c>
      <c r="C92" s="70">
        <v>14.4</v>
      </c>
      <c r="D92" s="23">
        <f t="shared" si="2"/>
        <v>13.68</v>
      </c>
    </row>
    <row r="93" spans="1:4" s="66" customFormat="1" ht="21.75" customHeight="1">
      <c r="A93" s="54" t="s">
        <v>88</v>
      </c>
      <c r="B93" s="59" t="s">
        <v>84</v>
      </c>
      <c r="C93" s="70">
        <v>25</v>
      </c>
      <c r="D93" s="23">
        <f t="shared" si="2"/>
        <v>23.75</v>
      </c>
    </row>
    <row r="94" spans="1:4" s="66" customFormat="1" ht="21.75" customHeight="1">
      <c r="A94" s="54" t="s">
        <v>89</v>
      </c>
      <c r="B94" s="59" t="s">
        <v>84</v>
      </c>
      <c r="C94" s="70">
        <v>25.5</v>
      </c>
      <c r="D94" s="23">
        <f t="shared" si="2"/>
        <v>24.225</v>
      </c>
    </row>
    <row r="95" spans="1:4" ht="21.75" customHeight="1">
      <c r="A95" s="54" t="s">
        <v>90</v>
      </c>
      <c r="B95" s="59" t="s">
        <v>84</v>
      </c>
      <c r="C95" s="70">
        <v>29.58</v>
      </c>
      <c r="D95" s="23">
        <f t="shared" si="2"/>
        <v>28.101</v>
      </c>
    </row>
    <row r="96" spans="1:4" ht="21.75" customHeight="1">
      <c r="A96" s="54" t="s">
        <v>91</v>
      </c>
      <c r="B96" s="59" t="s">
        <v>92</v>
      </c>
      <c r="C96" s="70">
        <v>521.4</v>
      </c>
      <c r="D96" s="23">
        <f t="shared" si="2"/>
        <v>495.33</v>
      </c>
    </row>
    <row r="97" spans="1:4" ht="21.75" customHeight="1">
      <c r="A97" s="54" t="s">
        <v>93</v>
      </c>
      <c r="B97" s="59" t="s">
        <v>92</v>
      </c>
      <c r="C97" s="70">
        <v>99</v>
      </c>
      <c r="D97" s="23">
        <f t="shared" si="2"/>
        <v>94.05</v>
      </c>
    </row>
    <row r="98" spans="1:4" ht="27" customHeight="1">
      <c r="A98" s="71"/>
      <c r="B98" s="49"/>
      <c r="C98" s="49"/>
      <c r="D98" s="49"/>
    </row>
    <row r="99" spans="1:4" ht="15.75">
      <c r="A99" s="115" t="s">
        <v>94</v>
      </c>
      <c r="B99" s="115"/>
      <c r="C99" s="115"/>
      <c r="D99" s="115"/>
    </row>
    <row r="100" spans="1:4" ht="15.75">
      <c r="A100" s="72"/>
      <c r="B100" s="73"/>
      <c r="C100" s="74"/>
      <c r="D100" s="74"/>
    </row>
    <row r="101" spans="1:4" ht="12.75">
      <c r="A101" s="116" t="s">
        <v>37</v>
      </c>
      <c r="B101" s="116"/>
      <c r="C101" s="116"/>
      <c r="D101" s="116"/>
    </row>
    <row r="102" spans="1:4" ht="12.75">
      <c r="A102" s="108" t="s">
        <v>38</v>
      </c>
      <c r="B102" s="108"/>
      <c r="C102" s="108"/>
      <c r="D102" s="108"/>
    </row>
    <row r="103" spans="1:4" ht="12.75">
      <c r="A103" s="108" t="s">
        <v>39</v>
      </c>
      <c r="B103" s="108"/>
      <c r="C103" s="108"/>
      <c r="D103" s="108"/>
    </row>
    <row r="104" spans="1:4" ht="12.75">
      <c r="A104" s="108" t="s">
        <v>40</v>
      </c>
      <c r="B104" s="108"/>
      <c r="C104" s="108"/>
      <c r="D104" s="108"/>
    </row>
  </sheetData>
  <sheetProtection/>
  <mergeCells count="283">
    <mergeCell ref="A99:D99"/>
    <mergeCell ref="A101:D101"/>
    <mergeCell ref="A102:D102"/>
    <mergeCell ref="A103:D103"/>
    <mergeCell ref="A104:D104"/>
    <mergeCell ref="A57:D57"/>
    <mergeCell ref="A62:D62"/>
    <mergeCell ref="A72:D72"/>
    <mergeCell ref="A79:D79"/>
    <mergeCell ref="A83:D83"/>
    <mergeCell ref="A88:D88"/>
    <mergeCell ref="IM48:IM49"/>
    <mergeCell ref="IN48:IN49"/>
    <mergeCell ref="IO48:IO49"/>
    <mergeCell ref="IP48:IP49"/>
    <mergeCell ref="A50:D50"/>
    <mergeCell ref="B51:B52"/>
    <mergeCell ref="IG48:IG49"/>
    <mergeCell ref="IH48:IH49"/>
    <mergeCell ref="II48:II49"/>
    <mergeCell ref="IJ48:IJ49"/>
    <mergeCell ref="IK48:IK49"/>
    <mergeCell ref="IL48:IL49"/>
    <mergeCell ref="IA48:IA49"/>
    <mergeCell ref="IB48:IB49"/>
    <mergeCell ref="IC48:IC49"/>
    <mergeCell ref="ID48:ID49"/>
    <mergeCell ref="IE48:IE49"/>
    <mergeCell ref="IF48:IF49"/>
    <mergeCell ref="HU48:HU49"/>
    <mergeCell ref="HV48:HV49"/>
    <mergeCell ref="HW48:HW49"/>
    <mergeCell ref="HX48:HX49"/>
    <mergeCell ref="HY48:HY49"/>
    <mergeCell ref="HZ48:HZ49"/>
    <mergeCell ref="HO48:HO49"/>
    <mergeCell ref="HP48:HP49"/>
    <mergeCell ref="HQ48:HQ49"/>
    <mergeCell ref="HR48:HR49"/>
    <mergeCell ref="HS48:HS49"/>
    <mergeCell ref="HT48:HT49"/>
    <mergeCell ref="HI48:HI49"/>
    <mergeCell ref="HJ48:HJ49"/>
    <mergeCell ref="HK48:HK49"/>
    <mergeCell ref="HL48:HL49"/>
    <mergeCell ref="HM48:HM49"/>
    <mergeCell ref="HN48:HN49"/>
    <mergeCell ref="HC48:HC49"/>
    <mergeCell ref="HD48:HD49"/>
    <mergeCell ref="HE48:HE49"/>
    <mergeCell ref="HF48:HF49"/>
    <mergeCell ref="HG48:HG49"/>
    <mergeCell ref="HH48:HH49"/>
    <mergeCell ref="GW48:GW49"/>
    <mergeCell ref="GX48:GX49"/>
    <mergeCell ref="GY48:GY49"/>
    <mergeCell ref="GZ48:GZ49"/>
    <mergeCell ref="HA48:HA49"/>
    <mergeCell ref="HB48:HB49"/>
    <mergeCell ref="GQ48:GQ49"/>
    <mergeCell ref="GR48:GR49"/>
    <mergeCell ref="GS48:GS49"/>
    <mergeCell ref="GT48:GT49"/>
    <mergeCell ref="GU48:GU49"/>
    <mergeCell ref="GV48:GV49"/>
    <mergeCell ref="GK48:GK49"/>
    <mergeCell ref="GL48:GL49"/>
    <mergeCell ref="GM48:GM49"/>
    <mergeCell ref="GN48:GN49"/>
    <mergeCell ref="GO48:GO49"/>
    <mergeCell ref="GP48:GP49"/>
    <mergeCell ref="GE48:GE49"/>
    <mergeCell ref="GF48:GF49"/>
    <mergeCell ref="GG48:GG49"/>
    <mergeCell ref="GH48:GH49"/>
    <mergeCell ref="GI48:GI49"/>
    <mergeCell ref="GJ48:GJ49"/>
    <mergeCell ref="FY48:FY49"/>
    <mergeCell ref="FZ48:FZ49"/>
    <mergeCell ref="GA48:GA49"/>
    <mergeCell ref="GB48:GB49"/>
    <mergeCell ref="GC48:GC49"/>
    <mergeCell ref="GD48:GD49"/>
    <mergeCell ref="FS48:FS49"/>
    <mergeCell ref="FT48:FT49"/>
    <mergeCell ref="FU48:FU49"/>
    <mergeCell ref="FV48:FV49"/>
    <mergeCell ref="FW48:FW49"/>
    <mergeCell ref="FX48:FX49"/>
    <mergeCell ref="FM48:FM49"/>
    <mergeCell ref="FN48:FN49"/>
    <mergeCell ref="FO48:FO49"/>
    <mergeCell ref="FP48:FP49"/>
    <mergeCell ref="FQ48:FQ49"/>
    <mergeCell ref="FR48:FR49"/>
    <mergeCell ref="FG48:FG49"/>
    <mergeCell ref="FH48:FH49"/>
    <mergeCell ref="FI48:FI49"/>
    <mergeCell ref="FJ48:FJ49"/>
    <mergeCell ref="FK48:FK49"/>
    <mergeCell ref="FL48:FL49"/>
    <mergeCell ref="FA48:FA49"/>
    <mergeCell ref="FB48:FB49"/>
    <mergeCell ref="FC48:FC49"/>
    <mergeCell ref="FD48:FD49"/>
    <mergeCell ref="FE48:FE49"/>
    <mergeCell ref="FF48:FF49"/>
    <mergeCell ref="EU48:EU49"/>
    <mergeCell ref="EV48:EV49"/>
    <mergeCell ref="EW48:EW49"/>
    <mergeCell ref="EX48:EX49"/>
    <mergeCell ref="EY48:EY49"/>
    <mergeCell ref="EZ48:EZ49"/>
    <mergeCell ref="EO48:EO49"/>
    <mergeCell ref="EP48:EP49"/>
    <mergeCell ref="EQ48:EQ49"/>
    <mergeCell ref="ER48:ER49"/>
    <mergeCell ref="ES48:ES49"/>
    <mergeCell ref="ET48:ET49"/>
    <mergeCell ref="EI48:EI49"/>
    <mergeCell ref="EJ48:EJ49"/>
    <mergeCell ref="EK48:EK49"/>
    <mergeCell ref="EL48:EL49"/>
    <mergeCell ref="EM48:EM49"/>
    <mergeCell ref="EN48:EN49"/>
    <mergeCell ref="EC48:EC49"/>
    <mergeCell ref="ED48:ED49"/>
    <mergeCell ref="EE48:EE49"/>
    <mergeCell ref="EF48:EF49"/>
    <mergeCell ref="EG48:EG49"/>
    <mergeCell ref="EH48:EH49"/>
    <mergeCell ref="DW48:DW49"/>
    <mergeCell ref="DX48:DX49"/>
    <mergeCell ref="DY48:DY49"/>
    <mergeCell ref="DZ48:DZ49"/>
    <mergeCell ref="EA48:EA49"/>
    <mergeCell ref="EB48:EB49"/>
    <mergeCell ref="DQ48:DQ49"/>
    <mergeCell ref="DR48:DR49"/>
    <mergeCell ref="DS48:DS49"/>
    <mergeCell ref="DT48:DT49"/>
    <mergeCell ref="DU48:DU49"/>
    <mergeCell ref="DV48:DV49"/>
    <mergeCell ref="DK48:DK49"/>
    <mergeCell ref="DL48:DL49"/>
    <mergeCell ref="DM48:DM49"/>
    <mergeCell ref="DN48:DN49"/>
    <mergeCell ref="DO48:DO49"/>
    <mergeCell ref="DP48:DP49"/>
    <mergeCell ref="DE48:DE49"/>
    <mergeCell ref="DF48:DF49"/>
    <mergeCell ref="DG48:DG49"/>
    <mergeCell ref="DH48:DH49"/>
    <mergeCell ref="DI48:DI49"/>
    <mergeCell ref="DJ48:DJ49"/>
    <mergeCell ref="CY48:CY49"/>
    <mergeCell ref="CZ48:CZ49"/>
    <mergeCell ref="DA48:DA49"/>
    <mergeCell ref="DB48:DB49"/>
    <mergeCell ref="DC48:DC49"/>
    <mergeCell ref="DD48:DD49"/>
    <mergeCell ref="CS48:CS49"/>
    <mergeCell ref="CT48:CT49"/>
    <mergeCell ref="CU48:CU49"/>
    <mergeCell ref="CV48:CV49"/>
    <mergeCell ref="CW48:CW49"/>
    <mergeCell ref="CX48:CX49"/>
    <mergeCell ref="CM48:CM49"/>
    <mergeCell ref="CN48:CN49"/>
    <mergeCell ref="CO48:CO49"/>
    <mergeCell ref="CP48:CP49"/>
    <mergeCell ref="CQ48:CQ49"/>
    <mergeCell ref="CR48:CR49"/>
    <mergeCell ref="CG48:CG49"/>
    <mergeCell ref="CH48:CH49"/>
    <mergeCell ref="CI48:CI49"/>
    <mergeCell ref="CJ48:CJ49"/>
    <mergeCell ref="CK48:CK49"/>
    <mergeCell ref="CL48:CL49"/>
    <mergeCell ref="CA48:CA49"/>
    <mergeCell ref="CB48:CB49"/>
    <mergeCell ref="CC48:CC49"/>
    <mergeCell ref="CD48:CD49"/>
    <mergeCell ref="CE48:CE49"/>
    <mergeCell ref="CF48:CF49"/>
    <mergeCell ref="BU48:BU49"/>
    <mergeCell ref="BV48:BV49"/>
    <mergeCell ref="BW48:BW49"/>
    <mergeCell ref="BX48:BX49"/>
    <mergeCell ref="BY48:BY49"/>
    <mergeCell ref="BZ48:BZ49"/>
    <mergeCell ref="BO48:BO49"/>
    <mergeCell ref="BP48:BP49"/>
    <mergeCell ref="BQ48:BQ49"/>
    <mergeCell ref="BR48:BR49"/>
    <mergeCell ref="BS48:BS49"/>
    <mergeCell ref="BT48:BT49"/>
    <mergeCell ref="BI48:BI49"/>
    <mergeCell ref="BJ48:BJ49"/>
    <mergeCell ref="BK48:BK49"/>
    <mergeCell ref="BL48:BL49"/>
    <mergeCell ref="BM48:BM49"/>
    <mergeCell ref="BN48:BN49"/>
    <mergeCell ref="BC48:BC49"/>
    <mergeCell ref="BD48:BD49"/>
    <mergeCell ref="BE48:BE49"/>
    <mergeCell ref="BF48:BF49"/>
    <mergeCell ref="BG48:BG49"/>
    <mergeCell ref="BH48:BH49"/>
    <mergeCell ref="AW48:AW49"/>
    <mergeCell ref="AX48:AX49"/>
    <mergeCell ref="AY48:AY49"/>
    <mergeCell ref="AZ48:AZ49"/>
    <mergeCell ref="BA48:BA49"/>
    <mergeCell ref="BB48:BB49"/>
    <mergeCell ref="AQ48:AQ49"/>
    <mergeCell ref="AR48:AR49"/>
    <mergeCell ref="AS48:AS49"/>
    <mergeCell ref="AT48:AT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G48:G49"/>
    <mergeCell ref="H48:H49"/>
    <mergeCell ref="I48:I49"/>
    <mergeCell ref="J48:J49"/>
    <mergeCell ref="K48:K49"/>
    <mergeCell ref="L48:L49"/>
    <mergeCell ref="A48:A49"/>
    <mergeCell ref="B48:B49"/>
    <mergeCell ref="C48:C49"/>
    <mergeCell ref="D48:D49"/>
    <mergeCell ref="E48:E49"/>
    <mergeCell ref="F48:F49"/>
    <mergeCell ref="A35:D35"/>
    <mergeCell ref="A36:D36"/>
    <mergeCell ref="A37:D37"/>
    <mergeCell ref="D43:D44"/>
    <mergeCell ref="A46:D46"/>
    <mergeCell ref="A47:D47"/>
    <mergeCell ref="A15:D15"/>
    <mergeCell ref="A21:D21"/>
    <mergeCell ref="A28:D28"/>
    <mergeCell ref="A30:D30"/>
    <mergeCell ref="B31:B32"/>
    <mergeCell ref="A34:D34"/>
    <mergeCell ref="A1:D1"/>
    <mergeCell ref="D7:D8"/>
    <mergeCell ref="A10:D10"/>
    <mergeCell ref="A11:D11"/>
    <mergeCell ref="A12:A13"/>
    <mergeCell ref="B12:B13"/>
    <mergeCell ref="C12:C13"/>
    <mergeCell ref="D12:D13"/>
  </mergeCells>
  <hyperlinks>
    <hyperlink ref="D5" r:id="rId1" display="E-mail: nasty_arina@mail.ru"/>
    <hyperlink ref="D41" r:id="rId2" display="nasty_arina@mail.ru"/>
  </hyperlinks>
  <printOptions horizontalCentered="1"/>
  <pageMargins left="0.2361111111111111" right="0.2361111111111111" top="0.09513888888888888" bottom="0.09513888888888888" header="0.5118055555555555" footer="0.5118055555555555"/>
  <pageSetup horizontalDpi="300" verticalDpi="300" orientation="portrait" paperSize="9" scale="56" r:id="rId4"/>
  <rowBreaks count="1" manualBreakCount="1">
    <brk id="38" max="255" man="1"/>
  </rowBreaks>
  <colBreaks count="1" manualBreakCount="1">
    <brk id="4" max="6553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6"/>
  <sheetViews>
    <sheetView showGridLines="0" view="pageBreakPreview" zoomScaleNormal="70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5" sqref="F5"/>
    </sheetView>
  </sheetViews>
  <sheetFormatPr defaultColWidth="9.00390625" defaultRowHeight="12.75"/>
  <cols>
    <col min="1" max="1" width="1.37890625" style="0" customWidth="1"/>
    <col min="2" max="2" width="80.875" style="0" customWidth="1"/>
    <col min="3" max="3" width="22.25390625" style="1" customWidth="1"/>
    <col min="4" max="4" width="14.75390625" style="1" customWidth="1"/>
    <col min="5" max="5" width="20.25390625" style="1" customWidth="1"/>
    <col min="6" max="6" width="19.125" style="1" customWidth="1"/>
    <col min="7" max="7" width="4.00390625" style="0" customWidth="1"/>
  </cols>
  <sheetData>
    <row r="1" spans="2:6" s="38" customFormat="1" ht="26.25" customHeight="1">
      <c r="B1" s="5" t="s">
        <v>1</v>
      </c>
      <c r="E1" s="75"/>
      <c r="F1" s="6" t="s">
        <v>2</v>
      </c>
    </row>
    <row r="2" spans="2:7" s="76" customFormat="1" ht="12.75" customHeight="1">
      <c r="B2" s="7" t="s">
        <v>3</v>
      </c>
      <c r="E2" s="5"/>
      <c r="F2" s="8" t="s">
        <v>4</v>
      </c>
      <c r="G2" s="77"/>
    </row>
    <row r="3" spans="2:7" s="76" customFormat="1" ht="12.75" customHeight="1">
      <c r="B3" s="7" t="s">
        <v>5</v>
      </c>
      <c r="E3" s="12"/>
      <c r="F3" s="8" t="s">
        <v>41</v>
      </c>
      <c r="G3" s="77"/>
    </row>
    <row r="4" spans="2:6" s="76" customFormat="1" ht="23.25">
      <c r="B4" s="10" t="s">
        <v>7</v>
      </c>
      <c r="E4" s="78"/>
      <c r="F4" s="79" t="s">
        <v>8</v>
      </c>
    </row>
    <row r="5" spans="2:7" s="76" customFormat="1" ht="18" customHeight="1">
      <c r="B5" s="5" t="s">
        <v>95</v>
      </c>
      <c r="E5" s="80"/>
      <c r="F5" s="79" t="s">
        <v>10</v>
      </c>
      <c r="G5" s="37"/>
    </row>
    <row r="6" spans="2:7" s="2" customFormat="1" ht="16.5" customHeight="1">
      <c r="B6" s="12"/>
      <c r="E6" s="81"/>
      <c r="F6" s="82"/>
      <c r="G6" s="83"/>
    </row>
    <row r="7" spans="2:7" s="2" customFormat="1" ht="12.75">
      <c r="B7" s="12" t="s">
        <v>11</v>
      </c>
      <c r="C7" s="12"/>
      <c r="D7" s="12"/>
      <c r="E7" s="84"/>
      <c r="F7" s="84"/>
      <c r="G7" s="84"/>
    </row>
    <row r="8" spans="2:7" s="2" customFormat="1" ht="30" customHeight="1">
      <c r="B8" s="117" t="s">
        <v>3</v>
      </c>
      <c r="C8" s="117"/>
      <c r="D8" s="117"/>
      <c r="E8" s="117"/>
      <c r="F8" s="117"/>
      <c r="G8" s="84"/>
    </row>
    <row r="9" spans="2:7" s="14" customFormat="1" ht="39.75" customHeight="1">
      <c r="B9" s="118" t="s">
        <v>96</v>
      </c>
      <c r="C9" s="118"/>
      <c r="D9" s="118"/>
      <c r="E9" s="118"/>
      <c r="F9" s="118"/>
      <c r="G9" s="85"/>
    </row>
    <row r="10" spans="2:7" s="17" customFormat="1" ht="24.75" customHeight="1">
      <c r="B10" s="105" t="s">
        <v>13</v>
      </c>
      <c r="C10" s="105" t="s">
        <v>97</v>
      </c>
      <c r="D10" s="105" t="s">
        <v>98</v>
      </c>
      <c r="E10" s="105" t="s">
        <v>99</v>
      </c>
      <c r="F10" s="105" t="s">
        <v>100</v>
      </c>
      <c r="G10" s="86"/>
    </row>
    <row r="11" spans="2:7" s="17" customFormat="1" ht="36" customHeight="1">
      <c r="B11" s="105"/>
      <c r="C11" s="105"/>
      <c r="D11" s="105"/>
      <c r="E11" s="105"/>
      <c r="F11" s="105"/>
      <c r="G11" s="86"/>
    </row>
    <row r="12" spans="2:8" s="17" customFormat="1" ht="60" customHeight="1">
      <c r="B12" s="18" t="s">
        <v>101</v>
      </c>
      <c r="C12" s="64" t="s">
        <v>102</v>
      </c>
      <c r="D12" s="87" t="s">
        <v>103</v>
      </c>
      <c r="E12" s="88" t="s">
        <v>104</v>
      </c>
      <c r="F12" s="89">
        <v>615</v>
      </c>
      <c r="G12" s="90"/>
      <c r="H12" s="91"/>
    </row>
    <row r="13" spans="2:8" s="17" customFormat="1" ht="40.5" customHeight="1">
      <c r="B13" s="119" t="s">
        <v>105</v>
      </c>
      <c r="C13" s="64" t="s">
        <v>106</v>
      </c>
      <c r="D13" s="87" t="s">
        <v>55</v>
      </c>
      <c r="E13" s="88" t="s">
        <v>104</v>
      </c>
      <c r="F13" s="89">
        <v>420</v>
      </c>
      <c r="G13" s="90"/>
      <c r="H13" s="91"/>
    </row>
    <row r="14" spans="2:8" s="17" customFormat="1" ht="40.5" customHeight="1">
      <c r="B14" s="119"/>
      <c r="C14" s="64" t="s">
        <v>107</v>
      </c>
      <c r="D14" s="87" t="s">
        <v>55</v>
      </c>
      <c r="E14" s="88" t="s">
        <v>104</v>
      </c>
      <c r="F14" s="89">
        <v>560</v>
      </c>
      <c r="G14" s="90"/>
      <c r="H14" s="91"/>
    </row>
    <row r="15" spans="2:8" s="17" customFormat="1" ht="39.75" customHeight="1">
      <c r="B15" s="18" t="s">
        <v>108</v>
      </c>
      <c r="C15" s="64">
        <v>1250</v>
      </c>
      <c r="D15" s="87" t="s">
        <v>55</v>
      </c>
      <c r="E15" s="88" t="s">
        <v>104</v>
      </c>
      <c r="F15" s="89">
        <v>425</v>
      </c>
      <c r="G15" s="90"/>
      <c r="H15" s="91"/>
    </row>
    <row r="16" spans="2:8" s="17" customFormat="1" ht="39.75" customHeight="1">
      <c r="B16" s="92" t="s">
        <v>109</v>
      </c>
      <c r="C16" s="59">
        <v>395</v>
      </c>
      <c r="D16" s="87" t="s">
        <v>55</v>
      </c>
      <c r="E16" s="88" t="s">
        <v>104</v>
      </c>
      <c r="F16" s="93">
        <v>275</v>
      </c>
      <c r="G16" s="86"/>
      <c r="H16" s="91"/>
    </row>
    <row r="17" spans="2:8" s="17" customFormat="1" ht="39.75" customHeight="1">
      <c r="B17" s="29" t="s">
        <v>110</v>
      </c>
      <c r="C17" s="59" t="s">
        <v>111</v>
      </c>
      <c r="D17" s="87" t="s">
        <v>55</v>
      </c>
      <c r="E17" s="88" t="s">
        <v>104</v>
      </c>
      <c r="F17" s="89">
        <v>425</v>
      </c>
      <c r="G17" s="86"/>
      <c r="H17" s="91"/>
    </row>
    <row r="18" spans="2:8" s="17" customFormat="1" ht="39.75" customHeight="1">
      <c r="B18" s="29" t="s">
        <v>112</v>
      </c>
      <c r="C18" s="64">
        <v>1250</v>
      </c>
      <c r="D18" s="87" t="s">
        <v>55</v>
      </c>
      <c r="E18" s="88" t="s">
        <v>104</v>
      </c>
      <c r="F18" s="89">
        <v>415</v>
      </c>
      <c r="G18" s="86"/>
      <c r="H18" s="91"/>
    </row>
    <row r="19" spans="2:7" s="27" customFormat="1" ht="39.75" customHeight="1">
      <c r="B19" s="92" t="s">
        <v>113</v>
      </c>
      <c r="C19" s="59">
        <v>1250</v>
      </c>
      <c r="D19" s="87" t="s">
        <v>55</v>
      </c>
      <c r="E19" s="88" t="s">
        <v>104</v>
      </c>
      <c r="F19" s="89">
        <v>425</v>
      </c>
      <c r="G19" s="94"/>
    </row>
    <row r="20" spans="2:7" s="27" customFormat="1" ht="39.75" customHeight="1">
      <c r="B20" s="29" t="s">
        <v>114</v>
      </c>
      <c r="C20" s="59">
        <v>1250</v>
      </c>
      <c r="D20" s="95" t="s">
        <v>55</v>
      </c>
      <c r="E20" s="88" t="s">
        <v>104</v>
      </c>
      <c r="F20" s="89">
        <v>640</v>
      </c>
      <c r="G20" s="94"/>
    </row>
    <row r="21" spans="2:7" s="27" customFormat="1" ht="39.75" customHeight="1">
      <c r="B21" s="92" t="s">
        <v>115</v>
      </c>
      <c r="C21" s="59">
        <v>1250</v>
      </c>
      <c r="D21" s="87" t="s">
        <v>55</v>
      </c>
      <c r="E21" s="88" t="s">
        <v>104</v>
      </c>
      <c r="F21" s="89">
        <v>415</v>
      </c>
      <c r="G21" s="94"/>
    </row>
    <row r="22" spans="2:7" s="27" customFormat="1" ht="39.75" customHeight="1">
      <c r="B22" s="92" t="s">
        <v>116</v>
      </c>
      <c r="C22" s="59" t="s">
        <v>117</v>
      </c>
      <c r="D22" s="87" t="s">
        <v>118</v>
      </c>
      <c r="E22" s="88" t="s">
        <v>104</v>
      </c>
      <c r="F22" s="89">
        <v>150</v>
      </c>
      <c r="G22" s="94"/>
    </row>
    <row r="23" spans="2:7" s="27" customFormat="1" ht="39.75" customHeight="1">
      <c r="B23" s="92" t="s">
        <v>119</v>
      </c>
      <c r="C23" s="59" t="s">
        <v>120</v>
      </c>
      <c r="D23" s="87" t="s">
        <v>118</v>
      </c>
      <c r="E23" s="88" t="s">
        <v>121</v>
      </c>
      <c r="F23" s="89">
        <v>190</v>
      </c>
      <c r="G23" s="94"/>
    </row>
    <row r="24" spans="2:7" s="27" customFormat="1" ht="39.75" customHeight="1">
      <c r="B24" s="92" t="s">
        <v>122</v>
      </c>
      <c r="C24" s="59" t="s">
        <v>123</v>
      </c>
      <c r="D24" s="87" t="s">
        <v>118</v>
      </c>
      <c r="E24" s="88" t="s">
        <v>124</v>
      </c>
      <c r="F24" s="89">
        <v>355</v>
      </c>
      <c r="G24" s="94"/>
    </row>
    <row r="25" spans="2:7" s="27" customFormat="1" ht="39.75" customHeight="1">
      <c r="B25" s="92" t="s">
        <v>125</v>
      </c>
      <c r="C25" s="59" t="s">
        <v>111</v>
      </c>
      <c r="D25" s="87" t="s">
        <v>55</v>
      </c>
      <c r="E25" s="88" t="s">
        <v>104</v>
      </c>
      <c r="F25" s="89">
        <v>190</v>
      </c>
      <c r="G25" s="94"/>
    </row>
    <row r="26" spans="2:7" s="27" customFormat="1" ht="39.75" customHeight="1">
      <c r="B26" s="92" t="s">
        <v>126</v>
      </c>
      <c r="C26" s="59" t="s">
        <v>127</v>
      </c>
      <c r="D26" s="87" t="s">
        <v>55</v>
      </c>
      <c r="E26" s="88" t="s">
        <v>104</v>
      </c>
      <c r="F26" s="89">
        <v>2300</v>
      </c>
      <c r="G26" s="94"/>
    </row>
    <row r="27" spans="2:7" s="27" customFormat="1" ht="39.75" customHeight="1">
      <c r="B27" s="96" t="s">
        <v>128</v>
      </c>
      <c r="C27" s="59" t="s">
        <v>129</v>
      </c>
      <c r="D27" s="87" t="s">
        <v>55</v>
      </c>
      <c r="E27" s="88" t="s">
        <v>130</v>
      </c>
      <c r="F27" s="89">
        <v>2640</v>
      </c>
      <c r="G27" s="94"/>
    </row>
    <row r="28" spans="2:7" s="27" customFormat="1" ht="39.75" customHeight="1">
      <c r="B28" s="96" t="s">
        <v>131</v>
      </c>
      <c r="C28" s="59" t="s">
        <v>132</v>
      </c>
      <c r="D28" s="87" t="s">
        <v>55</v>
      </c>
      <c r="E28" s="88" t="s">
        <v>133</v>
      </c>
      <c r="F28" s="89">
        <v>80</v>
      </c>
      <c r="G28" s="94"/>
    </row>
    <row r="29" spans="2:7" s="27" customFormat="1" ht="39.75" customHeight="1">
      <c r="B29" s="96" t="s">
        <v>134</v>
      </c>
      <c r="C29" s="59" t="s">
        <v>135</v>
      </c>
      <c r="D29" s="87" t="s">
        <v>55</v>
      </c>
      <c r="E29" s="88" t="s">
        <v>136</v>
      </c>
      <c r="F29" s="89">
        <v>1780</v>
      </c>
      <c r="G29" s="94"/>
    </row>
    <row r="30" spans="2:7" s="30" customFormat="1" ht="39.75" customHeight="1">
      <c r="B30" s="29" t="s">
        <v>137</v>
      </c>
      <c r="C30" s="59" t="s">
        <v>138</v>
      </c>
      <c r="D30" s="95" t="s">
        <v>55</v>
      </c>
      <c r="E30" s="88" t="s">
        <v>139</v>
      </c>
      <c r="F30" s="89">
        <v>3</v>
      </c>
      <c r="G30" s="97"/>
    </row>
    <row r="31" spans="2:7" s="30" customFormat="1" ht="14.25">
      <c r="B31" s="71"/>
      <c r="C31" s="49"/>
      <c r="D31" s="49"/>
      <c r="E31" s="98"/>
      <c r="F31" s="98"/>
      <c r="G31" s="97"/>
    </row>
    <row r="32" spans="2:6" ht="17.25" customHeight="1">
      <c r="B32" s="115" t="s">
        <v>94</v>
      </c>
      <c r="C32" s="115"/>
      <c r="D32" s="115"/>
      <c r="E32" s="115"/>
      <c r="F32" s="115"/>
    </row>
    <row r="33" spans="2:8" ht="14.25" customHeight="1">
      <c r="B33" s="108" t="s">
        <v>37</v>
      </c>
      <c r="C33" s="108"/>
      <c r="D33" s="108"/>
      <c r="E33" s="108"/>
      <c r="F33" s="108"/>
      <c r="G33" s="99"/>
      <c r="H33" s="99"/>
    </row>
    <row r="34" spans="2:6" ht="12.75">
      <c r="B34" s="108" t="s">
        <v>38</v>
      </c>
      <c r="C34" s="108"/>
      <c r="D34" s="108"/>
      <c r="E34" s="108"/>
      <c r="F34" s="108"/>
    </row>
    <row r="35" spans="2:6" ht="12.75">
      <c r="B35" s="108" t="s">
        <v>39</v>
      </c>
      <c r="C35" s="108"/>
      <c r="D35" s="108"/>
      <c r="E35" s="108"/>
      <c r="F35" s="108"/>
    </row>
    <row r="36" spans="2:6" ht="12.75">
      <c r="B36" s="108" t="s">
        <v>40</v>
      </c>
      <c r="C36" s="108"/>
      <c r="D36" s="108"/>
      <c r="E36" s="108"/>
      <c r="F36" s="108"/>
    </row>
  </sheetData>
  <sheetProtection/>
  <mergeCells count="13">
    <mergeCell ref="B13:B14"/>
    <mergeCell ref="B32:F32"/>
    <mergeCell ref="B33:F33"/>
    <mergeCell ref="B34:F34"/>
    <mergeCell ref="B35:F35"/>
    <mergeCell ref="B36:F36"/>
    <mergeCell ref="B8:F8"/>
    <mergeCell ref="B9:F9"/>
    <mergeCell ref="B10:B11"/>
    <mergeCell ref="C10:C11"/>
    <mergeCell ref="D10:D11"/>
    <mergeCell ref="E10:E11"/>
    <mergeCell ref="F10:F11"/>
  </mergeCells>
  <hyperlinks>
    <hyperlink ref="F3" r:id="rId1" display="nasty_arina@mail.ru"/>
  </hyperlink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Nastya</cp:lastModifiedBy>
  <dcterms:created xsi:type="dcterms:W3CDTF">2011-02-25T18:31:38Z</dcterms:created>
  <dcterms:modified xsi:type="dcterms:W3CDTF">2011-02-25T18:31:38Z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